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massgov-my.sharepoint.com/personal/vanessa_medeiros_mass_gov/Documents/MFP/MFP Demo - Core Forms &amp; Documents/"/>
    </mc:Choice>
  </mc:AlternateContent>
  <xr:revisionPtr revIDLastSave="0" documentId="8_{885ADDFD-68D2-48F4-8049-7DA383172090}" xr6:coauthVersionLast="47" xr6:coauthVersionMax="47" xr10:uidLastSave="{00000000-0000-0000-0000-000000000000}"/>
  <workbookProtection workbookAlgorithmName="SHA-512" workbookHashValue="aB9rKh1XURZNlvzkATl2QRiDUJYZUQ+hV+62GL86jGgLwRZJwsv3J1l6nNl9mc5bAdWsehC7CYeedVt70hHdIQ==" workbookSaltValue="Zh39YRIo45oqMcQHIU0UoA==" workbookSpinCount="100000" lockStructure="1"/>
  <bookViews>
    <workbookView xWindow="28680" yWindow="-120" windowWidth="29040" windowHeight="15720" tabRatio="857" firstSheet="1" activeTab="1" xr2:uid="{00000000-000D-0000-FFFF-FFFF00000000}"/>
  </bookViews>
  <sheets>
    <sheet name="Instructions" sheetId="4" r:id="rId1"/>
    <sheet name="Worksheet" sheetId="1" r:id="rId2"/>
    <sheet name="Additional Information" sheetId="11" r:id="rId3"/>
    <sheet name="Provider Staff Activity Log" sheetId="8" r:id="rId4"/>
    <sheet name="Modification &amp; Itemization Log" sheetId="6" r:id="rId5"/>
    <sheet name="Waiver Allowable Costs" sheetId="2" r:id="rId6"/>
    <sheet name="DEMO Additional Allowable Cost " sheetId="7" r:id="rId7"/>
    <sheet name="TA Plan Authorization " sheetId="5" r:id="rId8"/>
  </sheets>
  <definedNames>
    <definedName name="_xlnm._FilterDatabase" localSheetId="3" hidden="1">'Provider Staff Activity Log'!$A$4:$H$7</definedName>
    <definedName name="Ceiling">Worksheet!$B$34</definedName>
    <definedName name="Direct_Service" localSheetId="3">'Provider Staff Activity Log'!$M$119:$M$132</definedName>
    <definedName name="Direct_Service">'Modification &amp; Itemization Log'!$K$54:$K$67</definedName>
    <definedName name="DirectService" localSheetId="3">'Provider Staff Activity Log'!$M$119:$M$132</definedName>
    <definedName name="DirectService">'Modification &amp; Itemization Log'!$K$54:$K$67</definedName>
    <definedName name="Housing" localSheetId="3">'Provider Staff Activity Log'!$N$119:$N$132</definedName>
    <definedName name="Housing_Search">'Provider Staff Activity Log'!$N$119:$N$125</definedName>
    <definedName name="Plan_Development">'Modification &amp; Itemization Log'!$J$54:$J$67</definedName>
    <definedName name="PlanDevelopment" localSheetId="3">'Provider Staff Activity Log'!$L$119:$L$132</definedName>
    <definedName name="PlanDevelopment">'Modification &amp; Itemization Log'!$J$54:$J$67</definedName>
    <definedName name="_xlnm.Print_Area" localSheetId="3">'Provider Staff Activity Log'!$A$1:$H$115</definedName>
    <definedName name="_xlnm.Print_Area" localSheetId="1">Worksheet!$A$1:$F$46</definedName>
    <definedName name="TA_Plan_Development" localSheetId="3">'Provider Staff Activity Log'!$L$119:$L$121</definedName>
    <definedName name="Text1">#REF!</definedName>
  </definedNames>
  <calcPr calcId="191028"/>
  <customWorkbookViews>
    <customWorkbookView name="  - Personal View" guid="{0870E09C-B090-4F2B-8C0B-1EB8A9ED68F3}" mergeInterval="0" personalView="1" maximized="1" windowWidth="1577" windowHeight="499" activeSheetId="1" showComments="commIndAndComment"/>
    <customWorkbookView name=" Dylan Lattimore - Personal View" guid="{9FDF5663-FFAB-479F-A63B-70D824EBCFFC}" mergeInterval="0" personalView="1" maximized="1" windowWidth="1920" windowHeight="855"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4" i="1" l="1"/>
  <c r="D41" i="1"/>
  <c r="G81" i="6"/>
  <c r="G82" i="6"/>
  <c r="G80" i="6"/>
  <c r="G77" i="6"/>
  <c r="G76" i="6"/>
  <c r="G79" i="6"/>
  <c r="G78" i="6"/>
  <c r="D36" i="1"/>
  <c r="D38" i="1"/>
  <c r="D34" i="1"/>
  <c r="H16" i="5"/>
  <c r="G7" i="5"/>
  <c r="E7" i="5"/>
  <c r="C7" i="5"/>
  <c r="G83" i="6" l="1"/>
  <c r="A29" i="1"/>
  <c r="A28" i="1"/>
  <c r="A27" i="1"/>
  <c r="D29" i="1" l="1"/>
  <c r="D28" i="1"/>
  <c r="D27" i="1"/>
  <c r="D18" i="1" l="1"/>
  <c r="I7" i="5" s="1"/>
  <c r="H114" i="8" l="1"/>
  <c r="H115" i="8"/>
  <c r="H113" i="8"/>
  <c r="G84" i="6"/>
  <c r="G15" i="11" l="1"/>
  <c r="G16" i="11"/>
  <c r="G17" i="11"/>
  <c r="G18" i="11"/>
  <c r="G19" i="11"/>
  <c r="G20" i="11"/>
  <c r="G21" i="11"/>
  <c r="G22" i="11"/>
  <c r="G23" i="11"/>
  <c r="G24" i="11"/>
  <c r="G25" i="11"/>
  <c r="G26" i="11"/>
  <c r="G27" i="11"/>
  <c r="G28" i="11"/>
  <c r="G29" i="11"/>
  <c r="G30" i="11"/>
  <c r="G31" i="11"/>
  <c r="G32" i="11"/>
  <c r="G33" i="11"/>
  <c r="G34" i="11"/>
  <c r="E35" i="11"/>
  <c r="F35" i="11" l="1"/>
  <c r="G35" i="11"/>
  <c r="B9" i="7" l="1"/>
  <c r="D42" i="1" s="1"/>
  <c r="F14" i="1" l="1"/>
  <c r="D40" i="1" l="1"/>
  <c r="F17" i="1" l="1"/>
  <c r="F15" i="1" l="1"/>
  <c r="F18" i="1" l="1"/>
  <c r="D30" i="1" l="1"/>
  <c r="D45" i="1" s="1"/>
  <c r="D19" i="1" l="1"/>
  <c r="D43" i="1" s="1"/>
  <c r="D46" i="1" s="1"/>
  <c r="F8"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Jackson, Benjamin (MRC)</author>
  </authors>
  <commentList>
    <comment ref="H5" authorId="0" shapeId="0" xr:uid="{E4AA1583-9412-4869-B149-6D301C771186}">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6" authorId="0" shapeId="0" xr:uid="{B0FF3EC4-BCCF-4918-9F8D-2C920F53F5AA}">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7" authorId="0" shapeId="0" xr:uid="{E870F9FD-A9BD-480C-A616-43637279949F}">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8" authorId="0" shapeId="0" xr:uid="{4D95304F-99E6-4E91-B8B7-B222DF8413ED}">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9" authorId="0" shapeId="0" xr:uid="{2DF889A5-EB50-4AAB-8CB2-A6C6342A1C32}">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10" authorId="0" shapeId="0" xr:uid="{1AE6388B-E8FF-4F88-99ED-7DE6F2DF5F71}">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11" authorId="0" shapeId="0" xr:uid="{1760BF61-8258-4B71-800E-550C68FDCDF5}">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12" authorId="0" shapeId="0" xr:uid="{2D1D6C89-296E-40A8-AB0E-4C95114E6CC0}">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13" authorId="0" shapeId="0" xr:uid="{466C1AD1-F824-4F26-AB8F-3E0C4D8E0846}">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14" authorId="0" shapeId="0" xr:uid="{4ABDFF59-818A-4D6C-ADC2-C5448F16AB5F}">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15" authorId="0" shapeId="0" xr:uid="{96DED2EA-4B29-4472-A3BA-8AF1940C22CA}">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16" authorId="0" shapeId="0" xr:uid="{317CED1C-B1C0-4B7D-9683-C877987B4DC2}">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17" authorId="0" shapeId="0" xr:uid="{53DF6394-7455-441C-9C2A-E42DF4F50FD2}">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18" authorId="0" shapeId="0" xr:uid="{581B32E5-4F2A-4B7B-8741-3F91CA386E19}">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19" authorId="0" shapeId="0" xr:uid="{F3096B85-69F4-4D21-830B-BF22EEC74634}">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20" authorId="0" shapeId="0" xr:uid="{044723A9-2D7A-4711-822D-FC8261C95F8F}">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21" authorId="0" shapeId="0" xr:uid="{AB56E1D5-8ECB-4EFB-B3B6-0111837B26A8}">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22" authorId="0" shapeId="0" xr:uid="{D2D5ACAF-F701-4E7E-85CB-B42D04233891}">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23" authorId="0" shapeId="0" xr:uid="{4907225F-FFBD-4E31-9F35-3C3588902DC3}">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24" authorId="0" shapeId="0" xr:uid="{C6119CD6-269E-48F1-8691-438A867C0892}">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25" authorId="0" shapeId="0" xr:uid="{A2883213-1673-4DBD-90CB-445FE9884089}">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26" authorId="0" shapeId="0" xr:uid="{3C8ADCE3-2D8D-4CAA-9181-86D530275AEC}">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27" authorId="0" shapeId="0" xr:uid="{486F627F-EF19-4BA3-9788-A6A1D0E07DA8}">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28" authorId="0" shapeId="0" xr:uid="{2A5C84DD-6656-4118-9CB2-C659107B39F9}">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29" authorId="0" shapeId="0" xr:uid="{16C322DA-B554-4FE6-AD2F-66000ABC80A6}">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30" authorId="0" shapeId="0" xr:uid="{13B6CDBC-2754-431C-911F-AB5F8AE28F73}">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31" authorId="0" shapeId="0" xr:uid="{16E102BE-57D2-4AEE-81B4-E975B835CCD8}">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32" authorId="0" shapeId="0" xr:uid="{0C96858A-A3DA-4418-A28A-20B75604B8F5}">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33" authorId="0" shapeId="0" xr:uid="{F535E185-2DDA-42A9-88A1-7A937B865C92}">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34" authorId="0" shapeId="0" xr:uid="{1486A355-41F9-407D-84C9-5F74977A8FFC}">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35" authorId="0" shapeId="0" xr:uid="{FDE68B1A-9AFB-477F-BE44-E049AAF32F89}">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36" authorId="0" shapeId="0" xr:uid="{AC1829AC-62DA-4B8C-A182-562A801BF1F1}">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37" authorId="0" shapeId="0" xr:uid="{D6525238-B498-4254-B3D4-B92D3F8D83C3}">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38" authorId="0" shapeId="0" xr:uid="{1BCFE063-F7F7-493D-8C71-A19C871BAE70}">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39" authorId="0" shapeId="0" xr:uid="{532C71CB-375F-4FFB-A676-618F42FB7E38}">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40" authorId="0" shapeId="0" xr:uid="{A88C3B48-CBE5-4B37-A20F-C38F4EB0EA21}">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41" authorId="0" shapeId="0" xr:uid="{B45FE3B8-5036-461E-A652-6E634F9A3DC3}">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42" authorId="0" shapeId="0" xr:uid="{045C6FFF-B118-4704-8475-4B83A853D76D}">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43" authorId="0" shapeId="0" xr:uid="{048C935A-C1C0-4085-BD79-89DBE9AF43F0}">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44" authorId="0" shapeId="0" xr:uid="{C423F9B9-EA25-42C9-B11F-3508606358FD}">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45" authorId="0" shapeId="0" xr:uid="{211852BF-31F1-47AB-9CD5-403F965F3A7A}">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46" authorId="0" shapeId="0" xr:uid="{517E7CE5-0F3B-4775-B16B-CB7F919FC845}">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47" authorId="0" shapeId="0" xr:uid="{A45D92CD-AF7D-4742-A252-00C042925D6C}">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48" authorId="0" shapeId="0" xr:uid="{196FA5F1-F670-435D-A7A2-FD555873E71A}">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49" authorId="0" shapeId="0" xr:uid="{3726710F-4930-4300-8FB7-7C20CC89179C}">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50" authorId="0" shapeId="0" xr:uid="{1380A586-8A35-4A37-88AA-AB394BA8DB61}">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51" authorId="0" shapeId="0" xr:uid="{9A2BB39F-9686-437F-B00A-A09DF8793129}">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52" authorId="0" shapeId="0" xr:uid="{483345C2-652B-456B-BE19-A31CEDD6C83D}">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53" authorId="0" shapeId="0" xr:uid="{3CFB8454-D9F5-4928-AFBD-367E2A589D58}">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54" authorId="0" shapeId="0" xr:uid="{DE6B7B82-D86E-4381-9E73-5E3222B905F0}">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55" authorId="0" shapeId="0" xr:uid="{3E778935-744A-4EA3-A2FF-A8663ADA9F26}">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56" authorId="0" shapeId="0" xr:uid="{E445BFB0-BACD-40AC-A6DC-F4571E885292}">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57" authorId="0" shapeId="0" xr:uid="{2B89BD68-B5EE-4B3B-9EEB-2A5F541AFA4E}">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58" authorId="0" shapeId="0" xr:uid="{791DB03D-0569-49FE-8BFD-E3CBC37EC97C}">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59" authorId="0" shapeId="0" xr:uid="{0208B6F3-1804-4283-98A9-2EBEC5DF911F}">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60" authorId="0" shapeId="0" xr:uid="{F3C473AD-A7EF-4E25-8B78-F3D560FB4342}">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61" authorId="0" shapeId="0" xr:uid="{AF430306-B5DE-4DDC-A417-F7D0B6CD6844}">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62" authorId="0" shapeId="0" xr:uid="{88838E7B-2794-49CC-814F-12979A184D15}">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63" authorId="0" shapeId="0" xr:uid="{F50EA281-0598-4D5C-BA06-43C706FF2C66}">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64" authorId="0" shapeId="0" xr:uid="{D75D68D5-AA68-4BD5-8A9A-143C8AA604D4}">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65" authorId="0" shapeId="0" xr:uid="{897949CE-203B-4895-82CC-F75A339E101C}">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66" authorId="0" shapeId="0" xr:uid="{50533434-F7E1-4F1C-86C6-C7ACA0E87E8A}">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67" authorId="0" shapeId="0" xr:uid="{E0E71CA7-2D50-4B5A-BC76-7F9CFED73A13}">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68" authorId="0" shapeId="0" xr:uid="{1A916600-E672-4FE0-9964-137365286C47}">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69" authorId="0" shapeId="0" xr:uid="{D20A1010-7C04-434E-8A50-0ED268A3002E}">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70" authorId="0" shapeId="0" xr:uid="{45E5D295-D7BC-4672-A163-4018916AD715}">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71" authorId="0" shapeId="0" xr:uid="{B0E8CD5B-97FD-4BA3-91C9-BA19022FD451}">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72" authorId="0" shapeId="0" xr:uid="{BB32166E-24BD-484E-BA7B-B77FF315EE26}">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73" authorId="0" shapeId="0" xr:uid="{068417B2-370E-4CC3-AA97-6988D37E6578}">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74" authorId="0" shapeId="0" xr:uid="{F3E4ECCF-E7C7-4475-9640-A0C7131CDDC3}">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75" authorId="0" shapeId="0" xr:uid="{CD8889F3-FE3E-4554-AE61-D83DEF782112}">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76" authorId="0" shapeId="0" xr:uid="{32AC2463-2909-408A-9C19-7999D5A5C7A4}">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77" authorId="0" shapeId="0" xr:uid="{04371DAF-F7B3-46F2-BE25-6B6A091DB157}">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78" authorId="0" shapeId="0" xr:uid="{B1F81DA4-2233-4A62-B31D-B39A35AFE77B}">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79" authorId="0" shapeId="0" xr:uid="{E4BE088B-5EDD-4FB5-B206-5D800CE4759C}">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80" authorId="0" shapeId="0" xr:uid="{4D4C8F70-F8B1-41C7-8070-1E852329B715}">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81" authorId="0" shapeId="0" xr:uid="{D15F7CB6-7848-4119-9283-934D51C5AFE2}">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82" authorId="0" shapeId="0" xr:uid="{0BAEB6A8-EA20-4D1A-BE75-E4875E267087}">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83" authorId="0" shapeId="0" xr:uid="{D6584FB8-44BB-4A36-8B9A-6C6C9182D285}">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84" authorId="0" shapeId="0" xr:uid="{CF7FCEBC-77C3-48BE-AD24-A0A6948737F6}">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85" authorId="0" shapeId="0" xr:uid="{5CADF8B9-389C-4B6B-9B62-7BC4205E2C06}">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86" authorId="0" shapeId="0" xr:uid="{78D44A78-D3C5-4C5F-B6A0-DAF4FAC5FEE5}">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87" authorId="0" shapeId="0" xr:uid="{9F02C4EA-A75C-4A06-950D-3FAEA1894F92}">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88" authorId="0" shapeId="0" xr:uid="{243D2673-5A51-4918-BDE5-972D761FFB7A}">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89" authorId="0" shapeId="0" xr:uid="{CD7C3003-F9AD-4C77-B773-FB485C3EFAC4}">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90" authorId="0" shapeId="0" xr:uid="{B7AB37AC-12E1-42B2-95BB-3E9D62ACAE6A}">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91" authorId="0" shapeId="0" xr:uid="{45DAE1C3-BC3C-4B3B-A69E-D4FB948EF4D7}">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92" authorId="0" shapeId="0" xr:uid="{0E1F6910-DD2F-4633-92F8-EFA6C0AEE1E3}">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93" authorId="0" shapeId="0" xr:uid="{06845D2A-EB39-4B2C-AB90-F00C14C78465}">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94" authorId="0" shapeId="0" xr:uid="{92A8FB22-65FC-49A7-8360-2DB4BB9DAD6C}">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95" authorId="0" shapeId="0" xr:uid="{A76A7F98-2070-4D59-968D-34C3578475AA}">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96" authorId="0" shapeId="0" xr:uid="{CA87D195-EC1E-457B-8F0C-B6DD68B36D98}">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97" authorId="0" shapeId="0" xr:uid="{E5560952-63E9-4426-9357-696C73D8FA55}">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98" authorId="0" shapeId="0" xr:uid="{055373AA-7D23-4249-BB0C-C740B0677B1D}">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99" authorId="0" shapeId="0" xr:uid="{8C62D139-79CE-47FE-AD09-ABB6A7F51890}">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100" authorId="0" shapeId="0" xr:uid="{68A16C48-A05B-4300-A32A-ECD2D39C485A}">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101" authorId="0" shapeId="0" xr:uid="{0AFEF736-D070-4B37-8C23-E5CD640DF8F6}">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102" authorId="0" shapeId="0" xr:uid="{95D0D357-EDCD-4C8E-92E3-AF62B3B1B69C}">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103" authorId="0" shapeId="0" xr:uid="{BF4A169B-3ACD-480D-AF25-A0C890B6E9D3}">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104" authorId="0" shapeId="0" xr:uid="{768F669F-AA21-4C30-A513-A7F36CAE0081}">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105" authorId="0" shapeId="0" xr:uid="{9A49E140-5F7A-4672-965B-BEC939C6C2F8}">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106" authorId="0" shapeId="0" xr:uid="{9E531724-848E-4E90-9BC0-38DC34AB0B64}">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107" authorId="0" shapeId="0" xr:uid="{A2A58D96-691E-4A9E-BE53-1DA306F6D3ED}">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108" authorId="0" shapeId="0" xr:uid="{C589FCEA-B4B8-4D98-8F9E-ED03092C57DB}">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109" authorId="0" shapeId="0" xr:uid="{FA3D0C5B-2892-4DA7-A2F7-4EA72595B1DB}">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110" authorId="0" shapeId="0" xr:uid="{088C913D-EF2C-4EFF-9795-9819573E3BE3}">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111" authorId="0" shapeId="0" xr:uid="{7B531D56-E585-4A4C-A79B-1257371B5C5B}">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 ref="H112" authorId="0" shapeId="0" xr:uid="{FFC3A6F6-5B70-4EAA-A4C5-044225D766FF}">
      <text>
        <r>
          <rPr>
            <sz val="9"/>
            <color indexed="81"/>
            <rFont val="Tahoma"/>
            <family val="2"/>
          </rPr>
          <t xml:space="preserve">
Please put in name/addresses of any specific housing opportunities applied to and use the drop down for category for 'housing search' and activity for 'complete applications' in the same row. Example in row 2.
Applications for multiple locations can be listed as the name of the application (i.e. CHAMP app. completed).
For 811 applications, please list any specifc mobile or project based subsidies applied to (i.e. 811 app. completed for MRVP, Brewster Woods in Brewster, &amp; Holtzer Park in Jamaica Plain).
</t>
        </r>
      </text>
    </comment>
  </commentList>
</comments>
</file>

<file path=xl/sharedStrings.xml><?xml version="1.0" encoding="utf-8"?>
<sst xmlns="http://schemas.openxmlformats.org/spreadsheetml/2006/main" count="310" uniqueCount="217">
  <si>
    <r>
      <t xml:space="preserve">Instructions
Transitional Assistance Expense Proposal Worksheet
</t>
    </r>
    <r>
      <rPr>
        <b/>
        <i/>
        <sz val="12"/>
        <color theme="1"/>
        <rFont val="Aptos"/>
        <family val="2"/>
      </rPr>
      <t xml:space="preserve"> Transistional Assistance</t>
    </r>
  </si>
  <si>
    <r>
      <t xml:space="preserve">The Transitional Assistance Expense Proposal Worksheet is a budgeting tool that will be used to establish approved Transitional Assistance expenses for individuals transitioning to residential and community living. Hours and expenses entered on this worksheet are a good faith estimate of true costs and, once approved, will serve as the ceiling for spending in each category. Reimbursement will be based on actual expenses incurred by the Transitional Assistance Provider for allowable expenses that are appropriately documented.
For a number of expense categories MassAbility has established hour/expense thresholds. If anticipated hours/expenses will fall below these thresholds the provider does not need to justify/itemize these hours/expenses and must only enter the total number on the form. In cases where staffing hours exceed the thresholds the TA Provider must provide written justification for the need for additional hours and log previous hours used. If expenses exceed the threshold, then all expenses within the category must be itemized. Any purchase which needs justification must be itemized, even if it is below the approved threshold. MassAbility, DDS Service ASAP and SCO CM/SC may request additional justification for expenses in excess of the threshold. See instructions for specific categories below for specific thresholds.                                                                                                                                                                                                                                                                                                   Please note the DEMO TA tab. </t>
    </r>
    <r>
      <rPr>
        <sz val="12"/>
        <rFont val="Aptos"/>
        <family val="2"/>
      </rPr>
      <t>This tab is to be used only for individuals</t>
    </r>
    <r>
      <rPr>
        <sz val="12"/>
        <color rgb="FFFF0000"/>
        <rFont val="Aptos"/>
        <family val="2"/>
      </rPr>
      <t xml:space="preserve"> </t>
    </r>
    <r>
      <rPr>
        <sz val="12"/>
        <rFont val="Aptos"/>
        <family val="2"/>
      </rPr>
      <t>who have an informed consent date in MFPIS</t>
    </r>
    <r>
      <rPr>
        <sz val="12"/>
        <color rgb="FF00B050"/>
        <rFont val="Aptos"/>
        <family val="2"/>
      </rPr>
      <t xml:space="preserve"> </t>
    </r>
    <r>
      <rPr>
        <sz val="12"/>
        <rFont val="Aptos"/>
        <family val="2"/>
      </rPr>
      <t>for the MFP Demo Program</t>
    </r>
    <r>
      <rPr>
        <sz val="12"/>
        <color rgb="FFFF0000"/>
        <rFont val="Aptos"/>
        <family val="2"/>
      </rPr>
      <t>.</t>
    </r>
    <r>
      <rPr>
        <sz val="12"/>
        <color theme="1"/>
        <rFont val="Aptos"/>
        <family val="2"/>
      </rPr>
      <t xml:space="preserve"> You need to work with your Case Manager/Service Coordinator to confirm that the individual has</t>
    </r>
    <r>
      <rPr>
        <sz val="12"/>
        <rFont val="Aptos"/>
        <family val="2"/>
      </rPr>
      <t xml:space="preserve"> a MFP Demo Informed Consent</t>
    </r>
    <r>
      <rPr>
        <sz val="12"/>
        <color theme="1"/>
        <rFont val="Aptos"/>
        <family val="2"/>
      </rPr>
      <t xml:space="preserve"> for the Demo Program before you make purchases that are allowed under this program. If you make Demo purchases and the individua does not have a</t>
    </r>
    <r>
      <rPr>
        <sz val="12"/>
        <rFont val="Aptos"/>
        <family val="2"/>
      </rPr>
      <t xml:space="preserve"> MFP Demo Informed Consent for the Demo program, MassAbility is not obligated to reimburse you for those purchases. </t>
    </r>
    <r>
      <rPr>
        <sz val="12"/>
        <color theme="1"/>
        <rFont val="Aptos"/>
        <family val="2"/>
      </rPr>
      <t xml:space="preserve">
Upon completion of this plan it should be submitted to the MassAbility/ASAP/SCO Case Manager or DDS Service Coordinator for review. Once the MassAbility/ASAP/SCO Case Manager or DDS Service Coordinator completes their review, the plan will be approved for purchases within the scope of TA Guidelines.</t>
    </r>
  </si>
  <si>
    <t>Header</t>
  </si>
  <si>
    <r>
      <t xml:space="preserve">Enter all appropriate idenification information in the header. Be sure to select applicable waiver program from the waiver drop down list and the correct version of the TA Plan. </t>
    </r>
    <r>
      <rPr>
        <sz val="12"/>
        <rFont val="Aptos"/>
        <family val="2"/>
      </rPr>
      <t>This year, you are able to select the applicable waiver and Demo if the person has applied for both an been approved.</t>
    </r>
  </si>
  <si>
    <t>Staffing Expenses</t>
  </si>
  <si>
    <r>
      <rPr>
        <b/>
        <i/>
        <sz val="12"/>
        <color rgb="FF000000"/>
        <rFont val="Aptos"/>
      </rPr>
      <t>Transition Plan Development</t>
    </r>
    <r>
      <rPr>
        <sz val="12"/>
        <color rgb="FF000000"/>
        <rFont val="Aptos"/>
      </rPr>
      <t xml:space="preserve"> - Enter number of hours spent developing the transitional plan. Includes communication with participant and DDS service coordinator or MassAbility case manager, time spent filling out form, and time spent researching purchases. Rate for these hours is set at $67.40 per hour. Transition Plan Development hours must not exceed ten (10).</t>
    </r>
  </si>
  <si>
    <r>
      <rPr>
        <b/>
        <i/>
        <sz val="12"/>
        <color theme="1"/>
        <rFont val="Aptos"/>
        <family val="2"/>
      </rPr>
      <t>Direct Service</t>
    </r>
    <r>
      <rPr>
        <sz val="12"/>
        <color theme="1"/>
        <rFont val="Aptos"/>
        <family val="2"/>
      </rPr>
      <t xml:space="preserve"> - Enter number of hours spent conducting transition visits with the participant as well as anticipated time spent purchasing items funded by this plan. If hours exceed forty (40), justification for hours must be entered on the Staff and Evaluations tab. Previous hours must be logged on the Activity Log before additional hours will be approved. </t>
    </r>
    <r>
      <rPr>
        <sz val="12"/>
        <rFont val="Aptos"/>
        <family val="2"/>
      </rPr>
      <t>Rate for these hours is set at $67.40 per hour.</t>
    </r>
  </si>
  <si>
    <r>
      <rPr>
        <b/>
        <i/>
        <sz val="12"/>
        <color theme="1"/>
        <rFont val="Aptos"/>
        <family val="2"/>
      </rPr>
      <t>Housing Search</t>
    </r>
    <r>
      <rPr>
        <sz val="12"/>
        <color theme="1"/>
        <rFont val="Aptos"/>
        <family val="2"/>
      </rPr>
      <t>- Enter number of hours spent conducting housing related activities. This could include visits to view housing, support during housing interviews, gathering documentations, completing and dropping off applications etc... If hours exceed twenty (20), justification for hours must be entered on the Staff and Evaluations tab. Previous hours must be logged on the Activity Log before additional hours will be approved. Rate for these hours is set at $67.40 per hour.</t>
    </r>
  </si>
  <si>
    <r>
      <rPr>
        <b/>
        <sz val="12"/>
        <color rgb="FF000000"/>
        <rFont val="Aptos"/>
      </rPr>
      <t>Participant Specific Staff Training</t>
    </r>
    <r>
      <rPr>
        <sz val="12"/>
        <color rgb="FF000000"/>
        <rFont val="Aptos"/>
      </rPr>
      <t xml:space="preserve"> - This category populates automatically based on data entered on the Additional Information tab. Use the Staff Training section of the Additional Information tab to enter rate/hours by position type.</t>
    </r>
  </si>
  <si>
    <r>
      <rPr>
        <b/>
        <sz val="12"/>
        <color rgb="FF000000"/>
        <rFont val="Aptos"/>
      </rPr>
      <t>Additional Hours</t>
    </r>
    <r>
      <rPr>
        <sz val="12"/>
        <color rgb="FF000000"/>
        <rFont val="Aptos"/>
      </rPr>
      <t xml:space="preserve"> - This category populates automatically based on data entered on the Additional Information tab (Row 11). This reflects additional total service hours by category that have been approved following the Initial version of the TA Plan. </t>
    </r>
  </si>
  <si>
    <t>Transportation</t>
  </si>
  <si>
    <r>
      <rPr>
        <b/>
        <sz val="12"/>
        <color rgb="FF000000"/>
        <rFont val="Aptos"/>
      </rPr>
      <t>Participant Transportation</t>
    </r>
    <r>
      <rPr>
        <sz val="12"/>
        <color rgb="FF000000"/>
        <rFont val="Aptos"/>
      </rPr>
      <t xml:space="preserve"> - Enter number of trips and total cost. These count as 1 way trips related to TA services &amp; individual housing goals.</t>
    </r>
  </si>
  <si>
    <t>Evaluations and Assessments</t>
  </si>
  <si>
    <t>This category populates automatically based on data entered on the Additional Information tab. For each Evaluation/Assessment enter the cost and provide a description of why evaluation/assessment is needed as part of the transition plan.</t>
  </si>
  <si>
    <t>Purchases</t>
  </si>
  <si>
    <r>
      <rPr>
        <b/>
        <sz val="12"/>
        <color rgb="FF000000"/>
        <rFont val="Aptos"/>
        <family val="2"/>
      </rPr>
      <t>Bedroom/Bathroom/Kitchen/Living Room Furniture or Furnishings</t>
    </r>
    <r>
      <rPr>
        <sz val="12"/>
        <color rgb="FF000000"/>
        <rFont val="Aptos"/>
        <family val="2"/>
      </rPr>
      <t xml:space="preserve"> - Each catagory has their own individual threshold for purchasing (see Worksheet tab). If total anticipated cost of purchases in this category is less than threshold, only enter total estimated cost. If anticipated cost will exceed threshold, all purchases in category must be itemized and the breach of cost must be approved by the MFP-Project office prior to purchasing.  Any item that requires justification for purchase must be itemized even if it falls beneath itemized limit.
Expenses that are not itemized must still be allowable per the TA Allowable list. Any expenses that are not allowable will be denied upon invoicing, even if the total cost falls below the itemization threshold. If for any reason you are unsure whether an item is allowable, it should be itemized.</t>
    </r>
  </si>
  <si>
    <r>
      <rPr>
        <b/>
        <sz val="12"/>
        <color theme="1"/>
        <rFont val="Aptos"/>
        <family val="2"/>
      </rPr>
      <t xml:space="preserve"> Individual Consideration (IC)</t>
    </r>
    <r>
      <rPr>
        <sz val="12"/>
        <color theme="1"/>
        <rFont val="Aptos"/>
        <family val="2"/>
      </rPr>
      <t xml:space="preserve"> should only be used when there is a request to exceed an established rate or dollar threshold for an exsisting allowable/comparable purchases rather than for general service or item approvals. ICR form used by CM role for approval from MH/MFP-PO</t>
    </r>
  </si>
  <si>
    <r>
      <rPr>
        <b/>
        <i/>
        <sz val="12"/>
        <color theme="1"/>
        <rFont val="Aptos"/>
        <family val="2"/>
      </rPr>
      <t>Other</t>
    </r>
    <r>
      <rPr>
        <sz val="12"/>
        <color theme="1"/>
        <rFont val="Aptos"/>
        <family val="2"/>
      </rPr>
      <t xml:space="preserve"> - Enter any other items proposed to be purchased  as part of the transition plan, including any purchases of specialized medical equipment, Rent, Security Deposit and incontinence supplies. All items in this category must be itemized and are subject to the allowable/disallowable costs and individual consideration process.</t>
    </r>
  </si>
  <si>
    <t>Invoicing</t>
  </si>
  <si>
    <r>
      <t xml:space="preserve">Invoicing for expenses incurred under the Transitional Assistance plan will be done on a cost reimbursement basis based on actual costs incurred by the provider and actual hours of staff time. The Transitional Assistance provider must submit itemized invoices for all expenses and include appropriate back up documentation for each expense. Providers must submit electronic invoices and applicable supporting documentation to general billing email box </t>
    </r>
    <r>
      <rPr>
        <b/>
        <sz val="12"/>
        <color theme="1"/>
        <rFont val="Aptos"/>
        <family val="2"/>
      </rPr>
      <t>MassAbility-TA-HSEbilling@mass.gov</t>
    </r>
    <r>
      <rPr>
        <sz val="12"/>
        <color theme="1"/>
        <rFont val="Aptos"/>
        <family val="2"/>
      </rPr>
      <t xml:space="preserve">  for expenditures incurred under this contract within fifteen (15) calendar days following the end of the month during which services were provided or purchases where made.  All billing must be submitted within the same FY in which services were rendered and purchases made.  </t>
    </r>
    <r>
      <rPr>
        <b/>
        <sz val="12"/>
        <color theme="1"/>
        <rFont val="Aptos"/>
        <family val="2"/>
      </rPr>
      <t xml:space="preserve">Billing must be submitted MONTHLY </t>
    </r>
  </si>
  <si>
    <t>Participant Name:</t>
  </si>
  <si>
    <t>Program Enrollment:</t>
  </si>
  <si>
    <t>Select</t>
  </si>
  <si>
    <t>Participant DOB:</t>
  </si>
  <si>
    <t>ABI-RH Waiver</t>
  </si>
  <si>
    <t>Transitional Assistance Provider Agency:</t>
  </si>
  <si>
    <t>DEMO Informed Consent Date:</t>
  </si>
  <si>
    <t>MFP-RS Waiver</t>
  </si>
  <si>
    <t>Primary Contact:</t>
  </si>
  <si>
    <t>ABI-N Waiver</t>
  </si>
  <si>
    <t xml:space="preserve">Telephone Number:  </t>
  </si>
  <si>
    <t>Request Date:</t>
  </si>
  <si>
    <t>MFP-CL Waiver</t>
  </si>
  <si>
    <t>Email:</t>
  </si>
  <si>
    <t>Service Coordinator/Case Manager:</t>
  </si>
  <si>
    <t>SC/CM Email:</t>
  </si>
  <si>
    <t>Plan Version:</t>
  </si>
  <si>
    <t>Transition Date:</t>
  </si>
  <si>
    <t>Community Address:</t>
  </si>
  <si>
    <t>Initial</t>
  </si>
  <si>
    <t>Modified</t>
  </si>
  <si>
    <t>Staff Directly Attributed to Transition Plan</t>
  </si>
  <si>
    <t>Number of Hours</t>
  </si>
  <si>
    <t>Hourly Rate</t>
  </si>
  <si>
    <t>Cost</t>
  </si>
  <si>
    <t>Final</t>
  </si>
  <si>
    <r>
      <rPr>
        <b/>
        <sz val="12"/>
        <color theme="1"/>
        <rFont val="Aptos"/>
        <family val="2"/>
      </rPr>
      <t>Transition Plan Development Hours</t>
    </r>
    <r>
      <rPr>
        <sz val="12"/>
        <color theme="1"/>
        <rFont val="Aptos"/>
        <family val="2"/>
      </rPr>
      <t xml:space="preserve"> </t>
    </r>
    <r>
      <rPr>
        <sz val="10"/>
        <color theme="1"/>
        <rFont val="Aptos"/>
        <family val="2"/>
      </rPr>
      <t>(10 Hour Threshold)</t>
    </r>
  </si>
  <si>
    <r>
      <rPr>
        <b/>
        <sz val="12"/>
        <color theme="1"/>
        <rFont val="Aptos"/>
        <family val="2"/>
      </rPr>
      <t>Direct Service Hours</t>
    </r>
    <r>
      <rPr>
        <sz val="12"/>
        <color theme="1"/>
        <rFont val="Aptos"/>
        <family val="2"/>
      </rPr>
      <t xml:space="preserve"> </t>
    </r>
    <r>
      <rPr>
        <sz val="10"/>
        <color theme="1"/>
        <rFont val="Aptos"/>
        <family val="2"/>
      </rPr>
      <t>(40 Hour Initial Threshold)</t>
    </r>
  </si>
  <si>
    <r>
      <rPr>
        <b/>
        <sz val="12"/>
        <color theme="1"/>
        <rFont val="Aptos"/>
        <family val="2"/>
      </rPr>
      <t>Participant Specific Staff Training</t>
    </r>
    <r>
      <rPr>
        <sz val="12"/>
        <color theme="1"/>
        <rFont val="Aptos"/>
        <family val="2"/>
      </rPr>
      <t xml:space="preserve"> </t>
    </r>
    <r>
      <rPr>
        <sz val="10"/>
        <color theme="1"/>
        <rFont val="Aptos"/>
        <family val="2"/>
      </rPr>
      <t>(Enter on Additional Information Tab)</t>
    </r>
  </si>
  <si>
    <t>Varies</t>
  </si>
  <si>
    <r>
      <rPr>
        <b/>
        <sz val="12"/>
        <color theme="1"/>
        <rFont val="Aptos"/>
        <family val="2"/>
      </rPr>
      <t>Housing Search</t>
    </r>
    <r>
      <rPr>
        <sz val="12"/>
        <color theme="1"/>
        <rFont val="Aptos"/>
        <family val="2"/>
      </rPr>
      <t xml:space="preserve"> </t>
    </r>
    <r>
      <rPr>
        <sz val="11"/>
        <color theme="1"/>
        <rFont val="Aptos"/>
        <family val="2"/>
      </rPr>
      <t>(20 Hour Initial Block Threshold)</t>
    </r>
  </si>
  <si>
    <r>
      <rPr>
        <b/>
        <sz val="12"/>
        <color theme="1"/>
        <rFont val="Aptos"/>
        <family val="2"/>
      </rPr>
      <t>Additional Hours</t>
    </r>
    <r>
      <rPr>
        <sz val="12"/>
        <color theme="1"/>
        <rFont val="Aptos"/>
        <family val="2"/>
      </rPr>
      <t xml:space="preserve"> </t>
    </r>
    <r>
      <rPr>
        <sz val="10"/>
        <color theme="1"/>
        <rFont val="Aptos"/>
        <family val="2"/>
      </rPr>
      <t xml:space="preserve">(Add justification to Modification tab and Enter on Additional Information Tab - Row 9) </t>
    </r>
  </si>
  <si>
    <t>Staff Expenses Subtotal</t>
  </si>
  <si>
    <r>
      <t xml:space="preserve">                                            Transportation                           </t>
    </r>
    <r>
      <rPr>
        <sz val="12"/>
        <color theme="1"/>
        <rFont val="Aptos"/>
        <family val="2"/>
      </rPr>
      <t>(Trip = 1 way transportation)</t>
    </r>
  </si>
  <si>
    <t>Participant Transportation</t>
  </si>
  <si>
    <t>Trips</t>
  </si>
  <si>
    <t>Total Cost</t>
  </si>
  <si>
    <t xml:space="preserve">Evaluations and Assessments </t>
  </si>
  <si>
    <t>Evaluations and Assessments (Enter on Additional Information Tab)</t>
  </si>
  <si>
    <t>Subtotal</t>
  </si>
  <si>
    <t>Purchases Needing Justification Must Be Itemized Even if Within Limits
* Liability for Non-Itemized Purchases Falls to the TA Provider Agency                                                                                                                                                                                                                                                                  *Please don't put amounts in this section if these purchases are itemized on another tab*</t>
  </si>
  <si>
    <t xml:space="preserve">Bedroom </t>
  </si>
  <si>
    <t>Non Itemized Limit:</t>
  </si>
  <si>
    <t xml:space="preserve">Available: </t>
  </si>
  <si>
    <t xml:space="preserve">Bathroom </t>
  </si>
  <si>
    <t xml:space="preserve">Living Room </t>
  </si>
  <si>
    <t>Kitchen</t>
  </si>
  <si>
    <t xml:space="preserve">Subtotal Standard Purchase Catergory Approved </t>
  </si>
  <si>
    <t xml:space="preserve">Subtotal Itemized/IC Purchases </t>
  </si>
  <si>
    <t>Subtotal Approved Service Hour Expenses</t>
  </si>
  <si>
    <t>Subtotal Estimated Transportation</t>
  </si>
  <si>
    <t>Subtotal Evaluations and Assessments</t>
  </si>
  <si>
    <t>GRAND TOTAL</t>
  </si>
  <si>
    <t>Additional Direct Service and Housing Search Hours</t>
  </si>
  <si>
    <t>Provide justification for additional hours requested on 'Modification &amp; Itemization Log' tab
Previous Hours Must Be Logged on 'Provider Staff Activity Log' Before Additional Hours Authorized</t>
  </si>
  <si>
    <t>Training Rates</t>
  </si>
  <si>
    <t>Position Title</t>
  </si>
  <si>
    <t>Rate/Hr</t>
  </si>
  <si>
    <t>DC Worker</t>
  </si>
  <si>
    <t xml:space="preserve">House Manager </t>
  </si>
  <si>
    <t>Licensed Practical Nurse</t>
  </si>
  <si>
    <t>Registered Nurse</t>
  </si>
  <si>
    <t>Clinician</t>
  </si>
  <si>
    <t>Additional Direct Service Hours:</t>
  </si>
  <si>
    <t>Additional Housing Search Hours:</t>
  </si>
  <si>
    <t>Psychologist (Masters)</t>
  </si>
  <si>
    <t>Staff Training</t>
  </si>
  <si>
    <t>Psychologist / Psychiatrist (PhD)</t>
  </si>
  <si>
    <r>
      <t xml:space="preserve">Staff Training must be related to individual participant needs, not general staff training.                                                                       </t>
    </r>
    <r>
      <rPr>
        <sz val="11"/>
        <rFont val="Aptos"/>
        <family val="2"/>
      </rPr>
      <t>NOT</t>
    </r>
    <r>
      <rPr>
        <sz val="11"/>
        <rFont val="Aptos"/>
        <family val="2"/>
      </rPr>
      <t xml:space="preserve"> based on Number of Staff being trained, but on licensure of instructor and time spent on training.</t>
    </r>
  </si>
  <si>
    <t>Staff Title</t>
  </si>
  <si>
    <t>Training</t>
  </si>
  <si>
    <t>Hours</t>
  </si>
  <si>
    <t>Rate</t>
  </si>
  <si>
    <t>Total</t>
  </si>
  <si>
    <t>Provide justification for each evaluation / assessment as it relates to individual's successful transition plan</t>
  </si>
  <si>
    <t>Evaluation / Assessment</t>
  </si>
  <si>
    <t>Description</t>
  </si>
  <si>
    <t>Provider Staff Activity Log</t>
  </si>
  <si>
    <r>
      <rPr>
        <sz val="11"/>
        <color rgb="FF000000"/>
        <rFont val="Aptos"/>
        <family val="2"/>
      </rPr>
      <t xml:space="preserve">Planning, Housing and Direct Service Hours Should Be Logged By Category/Activity drop down menu
All Activities to be Logged Before Using Additional Hours                                                                                                                                                                                </t>
    </r>
    <r>
      <rPr>
        <b/>
        <sz val="11"/>
        <color rgb="FF000000"/>
        <rFont val="Aptos"/>
        <family val="2"/>
      </rPr>
      <t xml:space="preserve">This should be a narrative of work being done through TA  that anyone can understand and includes details                                                         </t>
    </r>
    <r>
      <rPr>
        <sz val="11"/>
        <color rgb="FF000000"/>
        <rFont val="Aptos"/>
        <family val="2"/>
      </rPr>
      <t>(i.e. 4/15/2025,</t>
    </r>
    <r>
      <rPr>
        <b/>
        <sz val="11"/>
        <color rgb="FF000000"/>
        <rFont val="Aptos"/>
        <family val="2"/>
      </rPr>
      <t xml:space="preserve"> </t>
    </r>
    <r>
      <rPr>
        <sz val="11"/>
        <color rgb="FF000000"/>
        <rFont val="Aptos"/>
        <family val="2"/>
      </rPr>
      <t xml:space="preserve">Housing, Complete Applications, 1.5, Applied to Winston Manor, 600 Main St., Brockton, MA 01010) </t>
    </r>
  </si>
  <si>
    <t>Date</t>
  </si>
  <si>
    <t>Category</t>
  </si>
  <si>
    <t xml:space="preserve">Activity </t>
  </si>
  <si>
    <t>Detailed Info</t>
  </si>
  <si>
    <t>Itemization Categories</t>
  </si>
  <si>
    <t>Category Total:</t>
  </si>
  <si>
    <t>Direct_Service</t>
  </si>
  <si>
    <t>Housing_Search</t>
  </si>
  <si>
    <t>Bedroom and Bathroom</t>
  </si>
  <si>
    <t>TA_Plan_Development</t>
  </si>
  <si>
    <t>Living Room and Kitchen</t>
  </si>
  <si>
    <t>Completing Forms</t>
  </si>
  <si>
    <t>Transition Meeting</t>
  </si>
  <si>
    <t>Visit to view housing</t>
  </si>
  <si>
    <t>Researching Purchases</t>
  </si>
  <si>
    <t>Purchasing</t>
  </si>
  <si>
    <t>Support during housing interview</t>
  </si>
  <si>
    <t>Coordination with Participant</t>
  </si>
  <si>
    <t>Gather supporting documentation</t>
  </si>
  <si>
    <t>Drop off application</t>
  </si>
  <si>
    <t>Complete applications</t>
  </si>
  <si>
    <t>Other (specify in comment)</t>
  </si>
  <si>
    <t>Calls to update status</t>
  </si>
  <si>
    <t>Modification Log</t>
  </si>
  <si>
    <t>Document here when the TA plan has been modified &amp; the reasoning</t>
  </si>
  <si>
    <t>Staff Initials</t>
  </si>
  <si>
    <t xml:space="preserve">Itemization Log </t>
  </si>
  <si>
    <t xml:space="preserve">Other Non Standard Expenses and or Breached Limit Per Category Should Have an Itemized List of the Purchases &amp; Include MFP DEMO PO approval </t>
  </si>
  <si>
    <t>Essential Personal Items</t>
  </si>
  <si>
    <t>Item</t>
  </si>
  <si>
    <t>Justification</t>
  </si>
  <si>
    <t xml:space="preserve"> MFP-PO Approval Date</t>
  </si>
  <si>
    <t>PlanDevelopment</t>
  </si>
  <si>
    <t>DirectService</t>
  </si>
  <si>
    <t>Housing</t>
  </si>
  <si>
    <t xml:space="preserve">Visit to view housing </t>
  </si>
  <si>
    <t xml:space="preserve">Calls to update status </t>
  </si>
  <si>
    <t>Total:</t>
  </si>
  <si>
    <t xml:space="preserve">              Living Room </t>
  </si>
  <si>
    <t>Bedroom</t>
  </si>
  <si>
    <t>DEMO Food Pantry Stock</t>
  </si>
  <si>
    <t>DEMO Personal Care Items</t>
  </si>
  <si>
    <t xml:space="preserve">             DEMO Essential Clothing</t>
  </si>
  <si>
    <t xml:space="preserve">                                                                    DEMO Itemization Total:</t>
  </si>
  <si>
    <t xml:space="preserve">                                                                    Overall Itemization Total:</t>
  </si>
  <si>
    <t xml:space="preserve"> Allowable Transitional Assistance (TA) Costs</t>
  </si>
  <si>
    <t>Non-Allowable Costs for TA</t>
  </si>
  <si>
    <t>Allowable Costs With Justification</t>
  </si>
  <si>
    <t>Justification to include:</t>
  </si>
  <si>
    <t xml:space="preserve">Individualized clinical assessments (nursing, neurobehavioral, medical, OT, PT, speech, assistive technology). Must provide written justification. </t>
  </si>
  <si>
    <t>Basic personal care supplies bought in bulk for use after transition of individual</t>
  </si>
  <si>
    <t xml:space="preserve">Dumpster Fees, Pest Eradication necessary to make the residence safe, sanitary, and ready for the participant to transition into or remain in the community.                                                                                                                               </t>
  </si>
  <si>
    <r>
      <rPr>
        <b/>
        <sz val="11"/>
        <color rgb="FF000000"/>
        <rFont val="Aptos"/>
        <family val="2"/>
      </rPr>
      <t xml:space="preserve">Dumpster Fees   </t>
    </r>
    <r>
      <rPr>
        <sz val="11"/>
        <color rgb="FF000000"/>
        <rFont val="Aptos"/>
        <family val="2"/>
      </rPr>
      <t xml:space="preserve">                                                                                                                        Explain why debris, excessive belongings, or accumulated waste must be removed from the residence.
Describe how the condition of the home creates a barrier to occupancy, safety, accessibility, or health.
Include details such as the amount of clutter, inability of the participant to complete the work independently, and how the cleanout is directly related to the transition.                                                                                                               </t>
    </r>
    <r>
      <rPr>
        <b/>
        <sz val="11"/>
        <color rgb="FF000000"/>
        <rFont val="Aptos"/>
        <family val="2"/>
      </rPr>
      <t xml:space="preserve">Pest Eradication
</t>
    </r>
    <r>
      <rPr>
        <sz val="11"/>
        <color rgb="FF000000"/>
        <rFont val="Aptos"/>
        <family val="2"/>
      </rPr>
      <t>Documented evidence of infestation (e.g., rodents, bed bugs, cockroaches).
Explain how the infestation affects the health and safety of the participant and prevents occupancy of the residence.
Note that treatment is necessary before the participant can safely reside in the home</t>
    </r>
  </si>
  <si>
    <t>Staffing costs related to developing TA plan, researching items, making purchases, and conducting site visits</t>
  </si>
  <si>
    <t>Any common area items or items purchased "for the house" for DDS group homes</t>
  </si>
  <si>
    <t>Furniture Assembly/Old Furniture Removal Fees</t>
  </si>
  <si>
    <t>Staff training relative to the Participant, including visits to nursing home / hospital</t>
  </si>
  <si>
    <t>Decorations of any kind (rugs, posters, etc.)</t>
  </si>
  <si>
    <t>Large Household Supplies (non-recreational) washer/dryer/humidifier, Dishwasher, AC Unit</t>
  </si>
  <si>
    <t xml:space="preserve">For large household appliances (e.g., refrigerator, stove, washer, dryer, Dishwasher)  justification should outline:
Why the appliance is needed for the participant to establish or maintain a community residence.
Why the appliance is not otherwise available through the landlord, housing provider, family, or another funding source.
How the appliance supports the participant's health, safety, or independent living.
Why the requested appliance is reasonable and necessary for the participant's living situation.
</t>
  </si>
  <si>
    <t>Participant transportation expenses for transition related activities</t>
  </si>
  <si>
    <t>Recreational or athletic items (games, gear, equipment)</t>
  </si>
  <si>
    <r>
      <rPr>
        <u/>
        <sz val="11"/>
        <color theme="1"/>
        <rFont val="Aptos"/>
        <family val="2"/>
      </rPr>
      <t>Specialized Medical Equipmen</t>
    </r>
    <r>
      <rPr>
        <sz val="11"/>
        <color theme="1"/>
        <rFont val="Aptos"/>
        <family val="2"/>
      </rPr>
      <t>tPrior to requesting Specialized Medical Equipment (SME), all items must first be submitted through the individual’s private insurance, other third-party payor, or MassHealth’s State Plan Durable Medical Equipment (DME) benefit. If the DME prior authorization is denied, documentation of the denial is required to pursue SME. All SME requests must include a letter of medical necessity from a licensed medical professional and the DME denial. Exceptions to this rule will be considered on an individual basis.</t>
    </r>
  </si>
  <si>
    <t>Televisions and related equipment/furniture purchased for an individual (DVD, TV stand, TV mounts etc.)</t>
  </si>
  <si>
    <r>
      <rPr>
        <u/>
        <sz val="11"/>
        <color rgb="FF000000"/>
        <rFont val="Aptos"/>
        <family val="2"/>
      </rPr>
      <t>Bathroom set up</t>
    </r>
    <r>
      <rPr>
        <sz val="11"/>
        <color rgb="FF000000"/>
        <rFont val="Aptos"/>
        <family val="2"/>
      </rPr>
      <t>: shower curtain/liner, bath mat, towels, small trash container, commode (as needed), shower chair (as needed), washcloths, towels,  grab bars (as needed), Laundry Basket, Toilet brush</t>
    </r>
  </si>
  <si>
    <t xml:space="preserve">Taxes or any kind will not be reimbursed </t>
  </si>
  <si>
    <r>
      <rPr>
        <u/>
        <sz val="11"/>
        <color rgb="FF000000"/>
        <rFont val="Aptos"/>
        <family val="2"/>
      </rPr>
      <t xml:space="preserve"> Bedroom Furnishings</t>
    </r>
    <r>
      <rPr>
        <sz val="11"/>
        <color rgb="FF000000"/>
        <rFont val="Aptos"/>
        <family val="2"/>
      </rPr>
      <t>: Mattress Pad, Comforter, Blanket, Pillows, Sheets set, clothes hangers, Lamps, Wastebasket, Bed frame *Twin/double, Mattress(Twin/double), Mattress protector, Bedside Table, Dresser, Mirror
Window Coverings, Fan , Humidifier (w/justification) Alarm clock</t>
    </r>
  </si>
  <si>
    <t>Any item which may be funded by MassHealth, Private Insurance, or other 3rd party payer</t>
  </si>
  <si>
    <r>
      <rPr>
        <u/>
        <sz val="11"/>
        <rFont val="Aptos"/>
        <family val="2"/>
      </rPr>
      <t xml:space="preserve">Kitchen Set Up: </t>
    </r>
    <r>
      <rPr>
        <sz val="11"/>
        <color theme="1"/>
        <rFont val="Aptos"/>
        <family val="2"/>
      </rPr>
      <t xml:space="preserve"> Microwave, Toaster Oven ,Coffee Pot /Keurig ,Table and Chairs, Fire Extinguisher, Pots and Pans (1 set) Dinnerware Set up to 12-piece set, Flatware, Cooking Utensils, Knife Set, Wastebasket, Wash basin/ drying rack, Oven mitts,Bake ware,Cutting Board, Scissors, Mop, dustpan, Colander, Paper towel holder, Mixing bowls.</t>
    </r>
  </si>
  <si>
    <t>Food purchases or grocery cards of any kind</t>
  </si>
  <si>
    <r>
      <rPr>
        <u/>
        <sz val="11"/>
        <color rgb="FFFF0000"/>
        <rFont val="Aptos"/>
        <family val="2"/>
      </rPr>
      <t xml:space="preserve"> </t>
    </r>
    <r>
      <rPr>
        <u/>
        <sz val="11"/>
        <rFont val="Aptos"/>
        <family val="2"/>
      </rPr>
      <t>Li</t>
    </r>
    <r>
      <rPr>
        <u/>
        <sz val="11"/>
        <color theme="1"/>
        <rFont val="Aptos"/>
        <family val="2"/>
      </rPr>
      <t>ving room items</t>
    </r>
    <r>
      <rPr>
        <sz val="11"/>
        <color theme="1"/>
        <rFont val="Aptos"/>
        <family val="2"/>
      </rPr>
      <t>; Sofa/loveseat, chair, end table, coffee table, book shelf, lighting, vaccum, home phone/Answering Machine</t>
    </r>
  </si>
  <si>
    <t xml:space="preserve">Rent </t>
  </si>
  <si>
    <t>Moving expenses directly related to moving the participant's belongings</t>
  </si>
  <si>
    <t xml:space="preserve">Storage Facility Charges </t>
  </si>
  <si>
    <t>set-up fees or deposits for utility or service access</t>
  </si>
  <si>
    <t>Gift Cards</t>
  </si>
  <si>
    <t xml:space="preserve">Security Deposit </t>
  </si>
  <si>
    <t>Back Utility Payments</t>
  </si>
  <si>
    <t xml:space="preserve">Assistive Technology (Waiver Only) </t>
  </si>
  <si>
    <t>Clothing</t>
  </si>
  <si>
    <t>Assistive Technology (AT) is not an allowable  (TA) expense for individuals enrolled in the MFP Demonstration, including participants who are dually enrolled in both a HCBS Waiver and the DEMO. Individuals enrolled in the DEMO who require Assistive Technology should instead be referred to the DEMO Assistive Technology (AT) service for assessment, authorization, and procurement of needed devices or equipment.</t>
  </si>
  <si>
    <t>While itemization is not required for submission of this form, itemization and supporting documentation will be required for payment. The Transitional Assistance Provider is responsible for compliance with all TA rules and requirements. Please consult with the Service Coordinator, Case Manager, or MassAbility Transitional Assistance Coordinator for further assistance or clarification regarding allowable expenses and purchases.</t>
  </si>
  <si>
    <t>MFP Demostration Allowable  (TA) Costs</t>
  </si>
  <si>
    <t xml:space="preserve">Estimated Expense </t>
  </si>
  <si>
    <r>
      <rPr>
        <b/>
        <sz val="12"/>
        <rFont val="Aptos Narrow"/>
        <family val="2"/>
      </rPr>
      <t>First month's rent</t>
    </r>
    <r>
      <rPr>
        <sz val="12"/>
        <rFont val="Aptos Narrow"/>
        <family val="2"/>
      </rPr>
      <t xml:space="preserve"> **</t>
    </r>
    <r>
      <rPr>
        <b/>
        <sz val="12"/>
        <rFont val="Aptos Narrow"/>
        <family val="2"/>
      </rPr>
      <t>Residential Excluded</t>
    </r>
    <r>
      <rPr>
        <sz val="12"/>
        <rFont val="Aptos Narrow"/>
        <family val="2"/>
      </rPr>
      <t xml:space="preserve"> </t>
    </r>
  </si>
  <si>
    <r>
      <t xml:space="preserve">One year of renter's Insurance if a requirnment of the lease and approved by CM </t>
    </r>
    <r>
      <rPr>
        <b/>
        <sz val="12"/>
        <color theme="1"/>
        <rFont val="Aptos Narrow"/>
        <family val="2"/>
      </rPr>
      <t>**Residential Excluded</t>
    </r>
    <r>
      <rPr>
        <sz val="12"/>
        <color theme="1"/>
        <rFont val="Aptos Narrow"/>
        <family val="2"/>
      </rPr>
      <t xml:space="preserve">- </t>
    </r>
  </si>
  <si>
    <r>
      <rPr>
        <i/>
        <sz val="12"/>
        <rFont val="Aptos Narrow"/>
        <family val="2"/>
      </rPr>
      <t>Purchase of essential clothing and personal care items                                                                                                                                                                                                                                                          Limit of $1,000 per individual includes one-time purchase of toiletries when no other resource is available and purchase of clothing.</t>
    </r>
    <r>
      <rPr>
        <sz val="12"/>
        <rFont val="Aptos Narrow"/>
        <family val="2"/>
      </rPr>
      <t xml:space="preserve">                                                                                                                                                                                                                                                                                                                                                                              </t>
    </r>
    <r>
      <rPr>
        <b/>
        <sz val="12"/>
        <rFont val="Aptos Narrow"/>
        <family val="2"/>
      </rPr>
      <t xml:space="preserve">Essential Clothing-Common Items include: </t>
    </r>
    <r>
      <rPr>
        <sz val="12"/>
        <rFont val="Aptos Narrow"/>
        <family val="2"/>
      </rPr>
      <t xml:space="preserve"> Everyday Clothing T-shirts/shirts, Sweatshirts/sweaters, Jeans/pants, Shorts, Sleepwear, undergarment , Underwear, Bras,  Socks, Outerwear Seasonal coat/jacket, Hat/gloves, Footwear: Sneaker/everyday shoes, slippers, Winter boots, adaptive clothing.  </t>
    </r>
    <r>
      <rPr>
        <b/>
        <sz val="12"/>
        <rFont val="Aptos Narrow"/>
        <family val="2"/>
      </rPr>
      <t xml:space="preserve"> (Spending Threshold: Total spending exceding more than $500 require submission and approval of an Individual Consideration Request (ICR) prior to purchase).                                                                </t>
    </r>
  </si>
  <si>
    <r>
      <rPr>
        <b/>
        <sz val="12"/>
        <rFont val="Aptos Narrow"/>
        <family val="2"/>
      </rPr>
      <t>Personal care items-Comon Items include</t>
    </r>
    <r>
      <rPr>
        <sz val="12"/>
        <rFont val="Aptos Narrow"/>
        <family val="2"/>
      </rPr>
      <t>: Hair Care Products, Dental Care products, Soap/body wash, Deodorant, Lotion, Shaving products, tissues and feminine products.   Basic first aid supplies, Hand sanitizerIncontinence Supplies (when not covered by insurance or another funding source) Adult briefs, Disposable wipes,Bed pads, toilet paper.</t>
    </r>
    <r>
      <rPr>
        <b/>
        <sz val="12"/>
        <rFont val="Aptos Narrow"/>
        <family val="2"/>
      </rPr>
      <t>(Spending Threshold: Total spending exceding more than $250.00 require submission and approval of an Individual Consideration Request (ICR) prior to purchase)</t>
    </r>
  </si>
  <si>
    <r>
      <rPr>
        <b/>
        <sz val="12"/>
        <rFont val="Aptos Narrow"/>
        <family val="2"/>
      </rPr>
      <t>Utility Arrearage Payments with approval</t>
    </r>
    <r>
      <rPr>
        <sz val="12"/>
        <rFont val="Aptos Narrow"/>
        <family val="2"/>
      </rPr>
      <t>. Includes payment for up to 6 months of utility bills in arrears, in cases where prior non-payment is creating a barrier to securing housing.Utilities are defined as gas, oil, and electricity only)</t>
    </r>
    <r>
      <rPr>
        <b/>
        <sz val="12"/>
        <rFont val="Aptos Narrow"/>
        <family val="2"/>
      </rPr>
      <t>**Residential Excluded</t>
    </r>
    <r>
      <rPr>
        <sz val="12"/>
        <rFont val="Aptos Narrow"/>
        <family val="2"/>
      </rPr>
      <t xml:space="preserve">  </t>
    </r>
  </si>
  <si>
    <r>
      <rPr>
        <b/>
        <sz val="12"/>
        <color rgb="FF000000"/>
        <rFont val="Aptos Narrow"/>
        <family val="2"/>
      </rPr>
      <t>Food Pantry Stocking</t>
    </r>
    <r>
      <rPr>
        <sz val="12"/>
        <color rgb="FF000000"/>
        <rFont val="Aptos Narrow"/>
        <family val="2"/>
      </rPr>
      <t xml:space="preserve"> (Includes one-time purchase of items related to stocking the food pantry, in cases where lack of food and food pantry related items is creating a barrier to transitioning out of the facility.</t>
    </r>
    <r>
      <rPr>
        <b/>
        <sz val="12"/>
        <color rgb="FF000000"/>
        <rFont val="Aptos Narrow"/>
        <family val="2"/>
      </rPr>
      <t xml:space="preserve"> Limit of $500</t>
    </r>
    <r>
      <rPr>
        <sz val="12"/>
        <color rgb="FF000000"/>
        <rFont val="Aptos Narrow"/>
        <family val="2"/>
      </rPr>
      <t xml:space="preserve"> per individual                                                                                                                                                                                                                                                                                 Items provided may include </t>
    </r>
    <r>
      <rPr>
        <b/>
        <sz val="12"/>
        <color rgb="FF000000"/>
        <rFont val="Aptos Narrow"/>
        <family val="2"/>
      </rPr>
      <t>up to 30 days</t>
    </r>
    <r>
      <rPr>
        <sz val="12"/>
        <color rgb="FF000000"/>
        <rFont val="Aptos Narrow"/>
        <family val="2"/>
      </rPr>
      <t xml:space="preserve"> worth of items, from the following categories: Fresh Food, Frozen Food, Dry and canned goods, baked goods, cooking and baking ingredients, condiments, Dairy products, beverage, cleaning supplies, light bulbs, batteries, paper products ie. paper plates, paper towels, paper cups etc) </t>
    </r>
    <r>
      <rPr>
        <b/>
        <sz val="12"/>
        <color rgb="FF000000"/>
        <rFont val="Aptos Narrow"/>
        <family val="2"/>
      </rPr>
      <t>Not Allowable:</t>
    </r>
    <r>
      <rPr>
        <sz val="12"/>
        <color rgb="FF000000"/>
        <rFont val="Aptos Narrow"/>
        <family val="2"/>
      </rPr>
      <t xml:space="preserve"> alcohol, cigarettes, lottery tickets) </t>
    </r>
    <r>
      <rPr>
        <b/>
        <sz val="12"/>
        <color rgb="FF000000"/>
        <rFont val="Aptos Narrow"/>
        <family val="2"/>
      </rPr>
      <t>**Residential Excluded</t>
    </r>
  </si>
  <si>
    <t>Grand Total:</t>
  </si>
  <si>
    <t>TA Plan Authorization</t>
  </si>
  <si>
    <r>
      <t xml:space="preserve">Directions:  </t>
    </r>
    <r>
      <rPr>
        <sz val="11"/>
        <color theme="1"/>
        <rFont val="Aptos"/>
        <family val="2"/>
      </rPr>
      <t>SC/CM, please indicate if this is an Initial, Modified or Final TA plan. Make the changes on the electronic version of this document. Print, scan, and send with Excel version to appropriate parties. When needed, reuse this form with changes for Modified or Final plan authorization.</t>
    </r>
  </si>
  <si>
    <t>Send completed Final plan (excel), and the PDF scan of this page to:</t>
  </si>
  <si>
    <t>Elizabeth.Sanabria@mass.gov</t>
  </si>
  <si>
    <t>Initial TA Authorization</t>
  </si>
  <si>
    <t>Modified Plan Authorization</t>
  </si>
  <si>
    <t>Final Plan</t>
  </si>
  <si>
    <t xml:space="preserve">Plan Development Hours: </t>
  </si>
  <si>
    <t xml:space="preserve"> Direct Service Hours:</t>
  </si>
  <si>
    <t>Housing Search Hours:</t>
  </si>
  <si>
    <t>Additional Hours</t>
  </si>
  <si>
    <t>Total Plan Cost:</t>
  </si>
  <si>
    <t>TA Agency:</t>
  </si>
  <si>
    <t xml:space="preserve">TA Contact: </t>
  </si>
  <si>
    <t>Participant:</t>
  </si>
  <si>
    <t>SC/CM Name :</t>
  </si>
  <si>
    <r>
      <rPr>
        <b/>
        <sz val="11"/>
        <color theme="1"/>
        <rFont val="Aptos"/>
        <family val="2"/>
      </rPr>
      <t>DDS/MassAbility/ASAP/SCO Review</t>
    </r>
    <r>
      <rPr>
        <sz val="11"/>
        <color theme="1"/>
        <rFont val="Aptos"/>
        <family val="2"/>
      </rPr>
      <t xml:space="preserve"> </t>
    </r>
    <r>
      <rPr>
        <b/>
        <sz val="11"/>
        <color theme="1"/>
        <rFont val="Aptos"/>
        <family val="2"/>
      </rPr>
      <t>&amp; Authorization</t>
    </r>
    <r>
      <rPr>
        <sz val="11"/>
        <color theme="1"/>
        <rFont val="Aptos"/>
        <family val="2"/>
      </rPr>
      <t xml:space="preserve">- Signature indicates that SC/CM has reviewed this plan and has determined that proposed expenses are appropriate &amp; necessary to support a Participant's transition to the community. This authorization signature allows a TA Provider to work under the approved threshold amounts &amp; make specific allowable cost purchases. </t>
    </r>
  </si>
  <si>
    <t>DDS SC/MassAbility CM Signature (All TA Plans)</t>
  </si>
  <si>
    <t>Authorization Date</t>
  </si>
  <si>
    <t>ASAP/SCO Case Manager Signature (All TA Plans)</t>
  </si>
  <si>
    <t>DDS/MassAbility Supervisor Signature (Plans Over $18,000)</t>
  </si>
  <si>
    <t>Regional DDS/MassAbility Manager Signature (Plans Over $22,000)</t>
  </si>
  <si>
    <t>MassAbility Final Authorization</t>
  </si>
  <si>
    <t>MassAbility authorization does not signify that all purchases are guaranteed reimbursement.  Any purchases that do not meet TA requirements will not be reimbursed. This step closes out current TA services for a Participant.</t>
  </si>
  <si>
    <t>Signature</t>
  </si>
  <si>
    <t>Title</t>
  </si>
  <si>
    <r>
      <t xml:space="preserve">Transitional Assistance Expense Proposal Worksheet
</t>
    </r>
    <r>
      <rPr>
        <b/>
        <sz val="11"/>
        <rFont val="Aptos"/>
        <family val="2"/>
      </rPr>
      <t xml:space="preserve"> Transitional Assistance</t>
    </r>
    <r>
      <rPr>
        <b/>
        <sz val="14"/>
        <rFont val="Aptos"/>
        <family val="2"/>
      </rPr>
      <t xml:space="preserve">
</t>
    </r>
    <r>
      <rPr>
        <b/>
        <i/>
        <sz val="11"/>
        <rFont val="Aptos"/>
        <family val="2"/>
      </rPr>
      <t>Version 7.10.26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</si>
</sst>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44" formatCode="_(&quot;$&quot;* #,##0.00_);_(&quot;$&quot;* \(#,##0.00\);_(&quot;$&quot;* &quot;-&quot;??_);_(@_)"/>
    <numFmt numFmtId="164" formatCode="&quot;$&quot;#,##0.00"/>
  </numFmts>
  <fonts count="62">
    <font>
      <sz val="11"/>
      <color theme="1"/>
      <name val="Calibri"/>
      <family val="2"/>
      <scheme val="minor"/>
    </font>
    <font>
      <sz val="11"/>
      <color theme="1"/>
      <name val="Calibri"/>
      <family val="2"/>
      <scheme val="minor"/>
    </font>
    <font>
      <u/>
      <sz val="11"/>
      <color theme="10"/>
      <name val="Calibri"/>
      <family val="2"/>
      <scheme val="minor"/>
    </font>
    <font>
      <sz val="10"/>
      <name val="Times New Roman"/>
      <family val="1"/>
    </font>
    <font>
      <sz val="9"/>
      <color indexed="81"/>
      <name val="Tahoma"/>
      <family val="2"/>
    </font>
    <font>
      <sz val="11"/>
      <color theme="1"/>
      <name val="Aptos"/>
      <family val="2"/>
    </font>
    <font>
      <b/>
      <sz val="11"/>
      <color theme="1"/>
      <name val="Aptos"/>
      <family val="2"/>
    </font>
    <font>
      <b/>
      <sz val="14"/>
      <name val="Aptos"/>
      <family val="2"/>
    </font>
    <font>
      <b/>
      <sz val="11"/>
      <name val="Aptos"/>
      <family val="2"/>
    </font>
    <font>
      <b/>
      <i/>
      <sz val="11"/>
      <name val="Aptos"/>
      <family val="2"/>
    </font>
    <font>
      <b/>
      <sz val="12"/>
      <name val="Aptos"/>
      <family val="2"/>
    </font>
    <font>
      <b/>
      <sz val="12"/>
      <color theme="1"/>
      <name val="Aptos"/>
      <family val="2"/>
    </font>
    <font>
      <sz val="9"/>
      <color theme="1"/>
      <name val="Aptos"/>
      <family val="2"/>
    </font>
    <font>
      <u/>
      <sz val="11"/>
      <color theme="10"/>
      <name val="Aptos"/>
      <family val="2"/>
    </font>
    <font>
      <sz val="11"/>
      <name val="Aptos"/>
      <family val="2"/>
    </font>
    <font>
      <sz val="12"/>
      <color theme="1"/>
      <name val="Aptos"/>
      <family val="2"/>
    </font>
    <font>
      <b/>
      <sz val="14"/>
      <color theme="1"/>
      <name val="Aptos"/>
      <family val="2"/>
    </font>
    <font>
      <sz val="14"/>
      <color theme="1"/>
      <name val="Aptos"/>
      <family val="2"/>
    </font>
    <font>
      <sz val="10"/>
      <color theme="1"/>
      <name val="Aptos"/>
      <family val="2"/>
    </font>
    <font>
      <sz val="11"/>
      <color rgb="FFFF0000"/>
      <name val="Aptos"/>
      <family val="2"/>
    </font>
    <font>
      <b/>
      <i/>
      <sz val="10"/>
      <name val="Aptos"/>
      <family val="2"/>
    </font>
    <font>
      <b/>
      <sz val="10"/>
      <color theme="1"/>
      <name val="Aptos"/>
      <family val="2"/>
    </font>
    <font>
      <b/>
      <u/>
      <sz val="11"/>
      <color theme="1"/>
      <name val="Aptos"/>
      <family val="2"/>
    </font>
    <font>
      <b/>
      <i/>
      <sz val="12"/>
      <color theme="1"/>
      <name val="Aptos"/>
      <family val="2"/>
    </font>
    <font>
      <sz val="12"/>
      <name val="Aptos"/>
      <family val="2"/>
    </font>
    <font>
      <i/>
      <sz val="11"/>
      <color theme="1"/>
      <name val="Aptos"/>
      <family val="2"/>
    </font>
    <font>
      <sz val="10"/>
      <color rgb="FF0A0101"/>
      <name val="Aptos"/>
      <family val="2"/>
    </font>
    <font>
      <b/>
      <sz val="12"/>
      <color rgb="FF0A0101"/>
      <name val="Aptos"/>
      <family val="2"/>
    </font>
    <font>
      <b/>
      <sz val="11"/>
      <color rgb="FFFF0000"/>
      <name val="Aptos"/>
      <family val="2"/>
    </font>
    <font>
      <sz val="12"/>
      <color rgb="FFFF0000"/>
      <name val="Aptos"/>
      <family val="2"/>
    </font>
    <font>
      <b/>
      <sz val="8"/>
      <color theme="1"/>
      <name val="Aptos"/>
      <family val="2"/>
    </font>
    <font>
      <sz val="8"/>
      <color theme="1"/>
      <name val="Aptos"/>
      <family val="2"/>
    </font>
    <font>
      <sz val="12"/>
      <color rgb="FF00B050"/>
      <name val="Aptos"/>
      <family val="2"/>
    </font>
    <font>
      <sz val="11"/>
      <color rgb="FF000000"/>
      <name val="Aptos "/>
    </font>
    <font>
      <u/>
      <sz val="11"/>
      <color theme="1"/>
      <name val="Aptos"/>
      <family val="2"/>
    </font>
    <font>
      <u/>
      <sz val="11"/>
      <name val="Aptos"/>
      <family val="2"/>
    </font>
    <font>
      <u/>
      <sz val="11"/>
      <color rgb="FFFF0000"/>
      <name val="Aptos"/>
      <family val="2"/>
    </font>
    <font>
      <sz val="16"/>
      <color theme="1"/>
      <name val="Aptos Narrow"/>
      <family val="2"/>
    </font>
    <font>
      <sz val="11"/>
      <color theme="1"/>
      <name val="Aptos Narrow"/>
      <family val="2"/>
    </font>
    <font>
      <b/>
      <sz val="16"/>
      <name val="Aptos Narrow"/>
      <family val="2"/>
    </font>
    <font>
      <b/>
      <sz val="12"/>
      <color theme="1"/>
      <name val="Aptos Narrow"/>
      <family val="2"/>
    </font>
    <font>
      <sz val="12"/>
      <name val="Aptos Narrow"/>
      <family val="2"/>
    </font>
    <font>
      <b/>
      <sz val="12"/>
      <name val="Aptos Narrow"/>
      <family val="2"/>
    </font>
    <font>
      <sz val="12"/>
      <color theme="1"/>
      <name val="Aptos Narrow"/>
      <family val="2"/>
    </font>
    <font>
      <i/>
      <sz val="12"/>
      <name val="Aptos Narrow"/>
      <family val="2"/>
    </font>
    <font>
      <sz val="12"/>
      <color rgb="FF000000"/>
      <name val="Aptos Narrow"/>
      <family val="2"/>
    </font>
    <font>
      <b/>
      <sz val="12"/>
      <color rgb="FF000000"/>
      <name val="Aptos Narrow"/>
      <family val="2"/>
    </font>
    <font>
      <b/>
      <sz val="11"/>
      <color rgb="FF0070C0"/>
      <name val="Aptos"/>
      <family val="2"/>
    </font>
    <font>
      <b/>
      <sz val="12"/>
      <color rgb="FF000000"/>
      <name val="Aptos"/>
      <family val="2"/>
    </font>
    <font>
      <sz val="12"/>
      <color rgb="FF000000"/>
      <name val="Aptos"/>
      <family val="2"/>
    </font>
    <font>
      <sz val="11"/>
      <color theme="1"/>
      <name val="Aptos"/>
      <family val="2"/>
    </font>
    <font>
      <b/>
      <sz val="9"/>
      <color theme="1"/>
      <name val="Aptos"/>
      <family val="2"/>
    </font>
    <font>
      <sz val="12"/>
      <color rgb="FFFF0000"/>
      <name val="Aptos Narrow"/>
      <family val="2"/>
    </font>
    <font>
      <b/>
      <sz val="11"/>
      <color rgb="FF000000"/>
      <name val="Aptos"/>
      <family val="2"/>
    </font>
    <font>
      <sz val="11"/>
      <color rgb="FF000000"/>
      <name val="Aptos"/>
      <family val="2"/>
    </font>
    <font>
      <u/>
      <sz val="11"/>
      <color rgb="FF000000"/>
      <name val="Aptos"/>
      <family val="2"/>
    </font>
    <font>
      <sz val="11"/>
      <color rgb="FF000000"/>
      <name val="Calibri"/>
      <family val="2"/>
    </font>
    <font>
      <b/>
      <sz val="10"/>
      <color rgb="FF000000"/>
      <name val="Calibri"/>
      <family val="2"/>
    </font>
    <font>
      <sz val="10"/>
      <color rgb="FF000000"/>
      <name val="Calibri"/>
      <family val="2"/>
    </font>
    <font>
      <b/>
      <i/>
      <sz val="12"/>
      <color rgb="FF000000"/>
      <name val="Aptos"/>
    </font>
    <font>
      <sz val="12"/>
      <color rgb="FF000000"/>
      <name val="Aptos"/>
    </font>
    <font>
      <b/>
      <sz val="12"/>
      <color rgb="FF000000"/>
      <name val="Aptos"/>
    </font>
  </fonts>
  <fills count="10">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2"/>
        <bgColor indexed="64"/>
      </patternFill>
    </fill>
    <fill>
      <patternFill patternType="solid">
        <fgColor theme="8" tint="0.79998168889431442"/>
        <bgColor indexed="64"/>
      </patternFill>
    </fill>
    <fill>
      <patternFill patternType="solid">
        <fgColor theme="9" tint="0.39997558519241921"/>
        <bgColor indexed="64"/>
      </patternFill>
    </fill>
  </fills>
  <borders count="10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bottom style="medium">
        <color indexed="64"/>
      </bottom>
      <diagonal/>
    </border>
    <border>
      <left/>
      <right style="thick">
        <color indexed="64"/>
      </right>
      <top/>
      <bottom style="medium">
        <color indexed="64"/>
      </bottom>
      <diagonal/>
    </border>
    <border>
      <left/>
      <right style="thick">
        <color indexed="64"/>
      </right>
      <top style="medium">
        <color indexed="64"/>
      </top>
      <bottom style="medium">
        <color indexed="64"/>
      </bottom>
      <diagonal/>
    </border>
    <border>
      <left/>
      <right style="thick">
        <color indexed="64"/>
      </right>
      <top/>
      <bottom style="thin">
        <color indexed="64"/>
      </bottom>
      <diagonal/>
    </border>
    <border>
      <left/>
      <right style="thick">
        <color indexed="64"/>
      </right>
      <top/>
      <bottom/>
      <diagonal/>
    </border>
    <border>
      <left/>
      <right style="thick">
        <color indexed="64"/>
      </right>
      <top style="thin">
        <color indexed="64"/>
      </top>
      <bottom/>
      <diagonal/>
    </border>
    <border>
      <left style="thin">
        <color indexed="64"/>
      </left>
      <right style="thick">
        <color indexed="64"/>
      </right>
      <top style="thin">
        <color indexed="64"/>
      </top>
      <bottom style="thin">
        <color indexed="64"/>
      </bottom>
      <diagonal/>
    </border>
    <border>
      <left style="medium">
        <color indexed="64"/>
      </left>
      <right/>
      <top/>
      <bottom style="thick">
        <color indexed="64"/>
      </bottom>
      <diagonal/>
    </border>
    <border>
      <left/>
      <right style="thick">
        <color indexed="64"/>
      </right>
      <top/>
      <bottom style="thick">
        <color indexed="64"/>
      </bottom>
      <diagonal/>
    </border>
    <border>
      <left/>
      <right style="thick">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right style="thin">
        <color indexed="64"/>
      </right>
      <top style="thin">
        <color rgb="FF000000"/>
      </top>
      <bottom style="medium">
        <color indexed="64"/>
      </bottom>
      <diagonal/>
    </border>
    <border>
      <left style="medium">
        <color rgb="FF000000"/>
      </left>
      <right style="medium">
        <color rgb="FF000000"/>
      </right>
      <top style="medium">
        <color rgb="FF000000"/>
      </top>
      <bottom style="medium">
        <color rgb="FF000000"/>
      </bottom>
      <diagonal/>
    </border>
    <border>
      <left/>
      <right/>
      <top style="thin">
        <color rgb="FF000000"/>
      </top>
      <bottom style="medium">
        <color indexed="64"/>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s>
  <cellStyleXfs count="5">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cellStyleXfs>
  <cellXfs count="512">
    <xf numFmtId="0" fontId="0" fillId="0" borderId="0" xfId="0"/>
    <xf numFmtId="0" fontId="5" fillId="0" borderId="0" xfId="0" applyFont="1"/>
    <xf numFmtId="0" fontId="10" fillId="0" borderId="30" xfId="0" applyFont="1" applyBorder="1" applyAlignment="1">
      <alignment horizontal="left" vertical="center"/>
    </xf>
    <xf numFmtId="0" fontId="5" fillId="0" borderId="27" xfId="0" applyFont="1" applyBorder="1"/>
    <xf numFmtId="0" fontId="11" fillId="0" borderId="30" xfId="0" applyFont="1" applyBorder="1" applyAlignment="1">
      <alignment horizontal="left" vertical="center"/>
    </xf>
    <xf numFmtId="0" fontId="10" fillId="0" borderId="46" xfId="0" applyFont="1" applyBorder="1" applyAlignment="1">
      <alignment horizontal="left" vertical="center"/>
    </xf>
    <xf numFmtId="0" fontId="5" fillId="2" borderId="0" xfId="0" applyFont="1" applyFill="1"/>
    <xf numFmtId="0" fontId="6" fillId="0" borderId="17" xfId="0" applyFont="1" applyBorder="1" applyAlignment="1">
      <alignment horizontal="center" vertical="center" wrapText="1"/>
    </xf>
    <xf numFmtId="44" fontId="5" fillId="2" borderId="17" xfId="1" applyFont="1" applyFill="1" applyBorder="1" applyAlignment="1">
      <alignment horizontal="center" vertical="center" wrapText="1"/>
    </xf>
    <xf numFmtId="0" fontId="19" fillId="0" borderId="0" xfId="0" applyFont="1"/>
    <xf numFmtId="44" fontId="5" fillId="0" borderId="19" xfId="1" applyFont="1" applyBorder="1" applyAlignment="1">
      <alignment vertical="center" wrapText="1"/>
    </xf>
    <xf numFmtId="44" fontId="5" fillId="0" borderId="17" xfId="1" applyFont="1" applyBorder="1" applyAlignment="1">
      <alignment horizontal="center" vertical="center" wrapText="1"/>
    </xf>
    <xf numFmtId="8" fontId="5" fillId="0" borderId="17" xfId="1" applyNumberFormat="1" applyFont="1" applyBorder="1" applyAlignment="1">
      <alignment horizontal="center" vertical="center" wrapText="1"/>
    </xf>
    <xf numFmtId="0" fontId="5" fillId="0" borderId="22" xfId="0" applyFont="1" applyBorder="1" applyAlignment="1">
      <alignment horizontal="center" vertical="center" wrapText="1"/>
    </xf>
    <xf numFmtId="8" fontId="5" fillId="0" borderId="17" xfId="1" applyNumberFormat="1" applyFont="1" applyFill="1" applyBorder="1" applyAlignment="1">
      <alignment horizontal="center" vertical="center" wrapText="1"/>
    </xf>
    <xf numFmtId="0" fontId="21" fillId="2" borderId="27" xfId="0" applyFont="1" applyFill="1" applyBorder="1" applyAlignment="1">
      <alignment horizontal="right" vertical="center" wrapText="1"/>
    </xf>
    <xf numFmtId="44" fontId="5" fillId="0" borderId="0" xfId="0" applyNumberFormat="1" applyFont="1"/>
    <xf numFmtId="0" fontId="18" fillId="0" borderId="0" xfId="0" applyFont="1"/>
    <xf numFmtId="0" fontId="11" fillId="0" borderId="49" xfId="0" applyFont="1" applyBorder="1" applyAlignment="1">
      <alignment horizontal="center" wrapText="1"/>
    </xf>
    <xf numFmtId="0" fontId="15" fillId="0" borderId="0" xfId="0" applyFont="1"/>
    <xf numFmtId="0" fontId="15" fillId="0" borderId="50" xfId="0" applyFont="1" applyBorder="1" applyAlignment="1">
      <alignment horizontal="center" wrapText="1"/>
    </xf>
    <xf numFmtId="0" fontId="15" fillId="0" borderId="51" xfId="0" applyFont="1" applyBorder="1" applyAlignment="1">
      <alignment horizontal="left" vertical="top" wrapText="1"/>
    </xf>
    <xf numFmtId="0" fontId="11" fillId="0" borderId="49" xfId="0" applyFont="1" applyBorder="1" applyAlignment="1">
      <alignment horizontal="center"/>
    </xf>
    <xf numFmtId="0" fontId="15" fillId="0" borderId="51" xfId="0" applyFont="1" applyBorder="1" applyAlignment="1">
      <alignment vertical="center" wrapText="1"/>
    </xf>
    <xf numFmtId="0" fontId="15" fillId="0" borderId="51" xfId="0" applyFont="1" applyBorder="1" applyAlignment="1">
      <alignment vertical="top" wrapText="1"/>
    </xf>
    <xf numFmtId="0" fontId="15" fillId="0" borderId="50" xfId="0" applyFont="1" applyBorder="1"/>
    <xf numFmtId="0" fontId="11" fillId="0" borderId="0" xfId="0" applyFont="1" applyAlignment="1">
      <alignment horizontal="center"/>
    </xf>
    <xf numFmtId="0" fontId="6" fillId="0" borderId="30" xfId="0" applyFont="1" applyBorder="1" applyAlignment="1">
      <alignment horizontal="center"/>
    </xf>
    <xf numFmtId="0" fontId="22" fillId="0" borderId="45" xfId="0" applyFont="1" applyBorder="1" applyAlignment="1">
      <alignment horizontal="center"/>
    </xf>
    <xf numFmtId="0" fontId="22" fillId="0" borderId="0" xfId="0" applyFont="1"/>
    <xf numFmtId="14" fontId="5" fillId="0" borderId="30" xfId="0" applyNumberFormat="1" applyFont="1" applyBorder="1" applyProtection="1">
      <protection locked="0"/>
    </xf>
    <xf numFmtId="0" fontId="18" fillId="0" borderId="19" xfId="0" applyFont="1" applyBorder="1" applyProtection="1">
      <protection locked="0"/>
    </xf>
    <xf numFmtId="2" fontId="5" fillId="0" borderId="19" xfId="0" applyNumberFormat="1" applyFont="1" applyBorder="1" applyProtection="1">
      <protection locked="0"/>
    </xf>
    <xf numFmtId="0" fontId="5" fillId="0" borderId="9" xfId="0" applyFont="1" applyBorder="1" applyAlignment="1" applyProtection="1">
      <alignment horizontal="center" wrapText="1"/>
      <protection locked="0"/>
    </xf>
    <xf numFmtId="0" fontId="6" fillId="0" borderId="0" xfId="0" applyFont="1" applyAlignment="1">
      <alignment horizontal="center" wrapText="1"/>
    </xf>
    <xf numFmtId="0" fontId="5" fillId="0" borderId="19" xfId="0" applyFont="1" applyBorder="1" applyProtection="1">
      <protection locked="0"/>
    </xf>
    <xf numFmtId="0" fontId="5" fillId="0" borderId="30" xfId="0" applyFont="1" applyBorder="1" applyProtection="1">
      <protection locked="0"/>
    </xf>
    <xf numFmtId="0" fontId="6" fillId="0" borderId="0" xfId="0" applyFont="1"/>
    <xf numFmtId="0" fontId="5" fillId="0" borderId="0" xfId="0" applyFont="1" applyProtection="1">
      <protection locked="0"/>
    </xf>
    <xf numFmtId="6" fontId="5" fillId="0" borderId="0" xfId="0" applyNumberFormat="1" applyFont="1"/>
    <xf numFmtId="0" fontId="5" fillId="0" borderId="45" xfId="0" applyFont="1" applyBorder="1"/>
    <xf numFmtId="0" fontId="6" fillId="5" borderId="61" xfId="0" applyFont="1" applyFill="1" applyBorder="1" applyAlignment="1">
      <alignment horizontal="center" vertical="center" wrapText="1"/>
    </xf>
    <xf numFmtId="0" fontId="6" fillId="4" borderId="61" xfId="0" applyFont="1" applyFill="1" applyBorder="1" applyAlignment="1">
      <alignment horizontal="center" vertical="center" wrapText="1"/>
    </xf>
    <xf numFmtId="0" fontId="5" fillId="0" borderId="19" xfId="0" applyFont="1" applyBorder="1" applyAlignment="1">
      <alignment horizontal="left" vertical="center" wrapText="1"/>
    </xf>
    <xf numFmtId="0" fontId="5" fillId="0" borderId="17" xfId="0" applyFont="1" applyBorder="1" applyAlignment="1">
      <alignment horizontal="left" vertical="center" wrapText="1"/>
    </xf>
    <xf numFmtId="0" fontId="5" fillId="0" borderId="0" xfId="0" applyFont="1" applyAlignment="1">
      <alignment horizontal="left" vertical="center" wrapText="1"/>
    </xf>
    <xf numFmtId="0" fontId="5" fillId="0" borderId="25" xfId="0" applyFont="1" applyBorder="1" applyAlignment="1">
      <alignment horizontal="left" vertical="center" wrapText="1"/>
    </xf>
    <xf numFmtId="0" fontId="5" fillId="2" borderId="47" xfId="0" applyFont="1" applyFill="1" applyBorder="1" applyAlignment="1">
      <alignment horizontal="left" vertical="center" wrapText="1"/>
    </xf>
    <xf numFmtId="0" fontId="6" fillId="3" borderId="41" xfId="0" applyFont="1" applyFill="1" applyBorder="1" applyAlignment="1">
      <alignment horizontal="center"/>
    </xf>
    <xf numFmtId="0" fontId="6" fillId="3" borderId="16" xfId="0" applyFont="1" applyFill="1" applyBorder="1" applyAlignment="1">
      <alignment horizontal="center"/>
    </xf>
    <xf numFmtId="0" fontId="12" fillId="0" borderId="0" xfId="0" applyFont="1"/>
    <xf numFmtId="0" fontId="5" fillId="3" borderId="45" xfId="0" applyFont="1" applyFill="1" applyBorder="1" applyAlignment="1">
      <alignment horizontal="right"/>
    </xf>
    <xf numFmtId="0" fontId="6" fillId="0" borderId="44" xfId="0" applyFont="1" applyBorder="1" applyAlignment="1">
      <alignment horizontal="left"/>
    </xf>
    <xf numFmtId="0" fontId="6" fillId="0" borderId="24" xfId="0" applyFont="1" applyBorder="1" applyAlignment="1">
      <alignment horizontal="center"/>
    </xf>
    <xf numFmtId="0" fontId="6" fillId="0" borderId="45" xfId="0" applyFont="1" applyBorder="1" applyAlignment="1">
      <alignment horizontal="center"/>
    </xf>
    <xf numFmtId="0" fontId="6" fillId="0" borderId="45" xfId="0" applyFont="1" applyBorder="1"/>
    <xf numFmtId="0" fontId="6" fillId="0" borderId="45" xfId="0" applyFont="1" applyBorder="1" applyAlignment="1">
      <alignment wrapText="1"/>
    </xf>
    <xf numFmtId="0" fontId="6" fillId="0" borderId="41" xfId="0" applyFont="1" applyBorder="1" applyAlignment="1">
      <alignment wrapText="1"/>
    </xf>
    <xf numFmtId="0" fontId="6" fillId="0" borderId="16" xfId="0" applyFont="1" applyBorder="1" applyAlignment="1">
      <alignment wrapText="1"/>
    </xf>
    <xf numFmtId="0" fontId="5" fillId="0" borderId="16" xfId="0" applyFont="1" applyBorder="1"/>
    <xf numFmtId="0" fontId="5" fillId="0" borderId="45" xfId="0" applyFont="1" applyBorder="1" applyAlignment="1" applyProtection="1">
      <alignment horizontal="left" vertical="top" wrapText="1"/>
      <protection locked="0"/>
    </xf>
    <xf numFmtId="0" fontId="5" fillId="0" borderId="41" xfId="0" applyFont="1" applyBorder="1" applyProtection="1">
      <protection locked="0"/>
    </xf>
    <xf numFmtId="0" fontId="5" fillId="0" borderId="16" xfId="0" applyFont="1" applyBorder="1" applyProtection="1">
      <protection locked="0"/>
    </xf>
    <xf numFmtId="14" fontId="5" fillId="0" borderId="16" xfId="0" applyNumberFormat="1" applyFont="1" applyBorder="1" applyProtection="1">
      <protection locked="0"/>
    </xf>
    <xf numFmtId="0" fontId="5" fillId="0" borderId="45" xfId="0" applyFont="1" applyBorder="1" applyProtection="1">
      <protection locked="0"/>
    </xf>
    <xf numFmtId="0" fontId="5" fillId="0" borderId="44" xfId="0" applyFont="1" applyBorder="1" applyProtection="1">
      <protection locked="0"/>
    </xf>
    <xf numFmtId="0" fontId="5" fillId="0" borderId="24" xfId="0" applyFont="1" applyBorder="1" applyProtection="1">
      <protection locked="0"/>
    </xf>
    <xf numFmtId="0" fontId="5" fillId="0" borderId="27" xfId="0" applyFont="1" applyBorder="1" applyProtection="1">
      <protection locked="0"/>
    </xf>
    <xf numFmtId="0" fontId="6" fillId="3" borderId="68" xfId="0" applyFont="1" applyFill="1" applyBorder="1" applyAlignment="1">
      <alignment horizontal="center"/>
    </xf>
    <xf numFmtId="0" fontId="5" fillId="3" borderId="0" xfId="0" applyFont="1" applyFill="1"/>
    <xf numFmtId="14" fontId="5" fillId="3" borderId="0" xfId="0" applyNumberFormat="1" applyFont="1" applyFill="1"/>
    <xf numFmtId="0" fontId="5" fillId="3" borderId="69" xfId="0" applyFont="1" applyFill="1" applyBorder="1"/>
    <xf numFmtId="0" fontId="6" fillId="0" borderId="70" xfId="0" applyFont="1" applyBorder="1" applyAlignment="1">
      <alignment horizontal="center"/>
    </xf>
    <xf numFmtId="0" fontId="6" fillId="0" borderId="0" xfId="0" applyFont="1" applyAlignment="1">
      <alignment horizontal="center"/>
    </xf>
    <xf numFmtId="0" fontId="6" fillId="0" borderId="69" xfId="0" applyFont="1" applyBorder="1" applyAlignment="1">
      <alignment horizontal="center"/>
    </xf>
    <xf numFmtId="0" fontId="6" fillId="0" borderId="0" xfId="0" applyFont="1" applyAlignment="1">
      <alignment wrapText="1"/>
    </xf>
    <xf numFmtId="0" fontId="5" fillId="0" borderId="68" xfId="0" applyFont="1" applyBorder="1"/>
    <xf numFmtId="0" fontId="5" fillId="0" borderId="69" xfId="0" applyFont="1" applyBorder="1" applyAlignment="1" applyProtection="1">
      <alignment horizontal="left" vertical="top" wrapText="1"/>
      <protection locked="0"/>
    </xf>
    <xf numFmtId="14" fontId="5" fillId="0" borderId="0" xfId="0" applyNumberFormat="1" applyFont="1" applyProtection="1">
      <protection locked="0"/>
    </xf>
    <xf numFmtId="0" fontId="5" fillId="0" borderId="68" xfId="0" applyFont="1" applyBorder="1" applyProtection="1">
      <protection locked="0"/>
    </xf>
    <xf numFmtId="0" fontId="5" fillId="0" borderId="69" xfId="0" applyFont="1" applyBorder="1" applyProtection="1">
      <protection locked="0"/>
    </xf>
    <xf numFmtId="0" fontId="5" fillId="0" borderId="70" xfId="0" applyFont="1" applyBorder="1" applyProtection="1">
      <protection locked="0"/>
    </xf>
    <xf numFmtId="0" fontId="5" fillId="0" borderId="72" xfId="0" applyFont="1" applyBorder="1" applyProtection="1">
      <protection locked="0"/>
    </xf>
    <xf numFmtId="0" fontId="5" fillId="0" borderId="60" xfId="0" applyFont="1" applyBorder="1" applyProtection="1">
      <protection locked="0"/>
    </xf>
    <xf numFmtId="14" fontId="5" fillId="0" borderId="60" xfId="0" applyNumberFormat="1" applyFont="1" applyBorder="1" applyProtection="1">
      <protection locked="0"/>
    </xf>
    <xf numFmtId="0" fontId="5" fillId="0" borderId="73" xfId="0" applyFont="1" applyBorder="1" applyProtection="1">
      <protection locked="0"/>
    </xf>
    <xf numFmtId="0" fontId="30" fillId="7" borderId="41" xfId="0" applyFont="1" applyFill="1" applyBorder="1" applyAlignment="1" applyProtection="1">
      <alignment horizontal="center"/>
      <protection locked="0"/>
    </xf>
    <xf numFmtId="0" fontId="30" fillId="7" borderId="0" xfId="0" applyFont="1" applyFill="1"/>
    <xf numFmtId="0" fontId="31" fillId="7" borderId="0" xfId="0" applyFont="1" applyFill="1"/>
    <xf numFmtId="14" fontId="30" fillId="7" borderId="8" xfId="0" applyNumberFormat="1" applyFont="1" applyFill="1" applyBorder="1" applyAlignment="1" applyProtection="1">
      <alignment horizontal="center"/>
      <protection locked="0"/>
    </xf>
    <xf numFmtId="0" fontId="30" fillId="7" borderId="16" xfId="0" applyFont="1" applyFill="1" applyBorder="1" applyAlignment="1" applyProtection="1">
      <alignment horizontal="center"/>
      <protection locked="0"/>
    </xf>
    <xf numFmtId="0" fontId="30" fillId="7" borderId="69" xfId="0" applyFont="1" applyFill="1" applyBorder="1"/>
    <xf numFmtId="2" fontId="31" fillId="7" borderId="0" xfId="0" applyNumberFormat="1" applyFont="1" applyFill="1" applyAlignment="1">
      <alignment horizontal="center"/>
    </xf>
    <xf numFmtId="14" fontId="31" fillId="7" borderId="0" xfId="0" applyNumberFormat="1" applyFont="1" applyFill="1" applyAlignment="1">
      <alignment horizontal="center"/>
    </xf>
    <xf numFmtId="0" fontId="31" fillId="7" borderId="69" xfId="0" applyFont="1" applyFill="1" applyBorder="1" applyAlignment="1">
      <alignment horizontal="center"/>
    </xf>
    <xf numFmtId="0" fontId="26" fillId="7" borderId="48" xfId="0" applyFont="1" applyFill="1" applyBorder="1"/>
    <xf numFmtId="0" fontId="15" fillId="0" borderId="0" xfId="0" applyFont="1" applyAlignment="1">
      <alignment wrapText="1"/>
    </xf>
    <xf numFmtId="0" fontId="15" fillId="0" borderId="34" xfId="0" applyFont="1" applyBorder="1" applyAlignment="1">
      <alignment horizontal="left" vertical="top" wrapText="1"/>
    </xf>
    <xf numFmtId="0" fontId="29" fillId="0" borderId="19" xfId="0" applyFont="1" applyBorder="1" applyAlignment="1">
      <alignment wrapText="1"/>
    </xf>
    <xf numFmtId="0" fontId="15" fillId="0" borderId="50" xfId="0" applyFont="1" applyBorder="1" applyAlignment="1">
      <alignment wrapText="1"/>
    </xf>
    <xf numFmtId="0" fontId="5" fillId="2" borderId="0" xfId="0" applyFont="1" applyFill="1" applyAlignment="1">
      <alignment horizontal="left" vertical="center" wrapText="1"/>
    </xf>
    <xf numFmtId="0" fontId="5" fillId="2" borderId="19" xfId="0" applyFont="1" applyFill="1" applyBorder="1" applyAlignment="1">
      <alignment horizontal="left" vertical="center" wrapText="1"/>
    </xf>
    <xf numFmtId="0" fontId="28" fillId="2" borderId="19" xfId="0" applyFont="1" applyFill="1" applyBorder="1" applyAlignment="1">
      <alignment horizontal="left" vertical="center" wrapText="1"/>
    </xf>
    <xf numFmtId="0" fontId="15" fillId="2" borderId="51" xfId="0" applyFont="1" applyFill="1" applyBorder="1" applyAlignment="1">
      <alignment vertical="top" wrapText="1"/>
    </xf>
    <xf numFmtId="0" fontId="15" fillId="2" borderId="0" xfId="0" applyFont="1" applyFill="1"/>
    <xf numFmtId="0" fontId="19" fillId="0" borderId="19" xfId="0" applyFont="1" applyBorder="1" applyAlignment="1">
      <alignment horizontal="left" vertical="center" wrapText="1"/>
    </xf>
    <xf numFmtId="0" fontId="6" fillId="6" borderId="62" xfId="0" applyFont="1" applyFill="1" applyBorder="1" applyAlignment="1">
      <alignment horizontal="center" vertical="center" wrapText="1"/>
    </xf>
    <xf numFmtId="0" fontId="6" fillId="9" borderId="19" xfId="0" applyFont="1" applyFill="1" applyBorder="1" applyAlignment="1">
      <alignment horizontal="center" vertical="center" wrapText="1"/>
    </xf>
    <xf numFmtId="0" fontId="5" fillId="2" borderId="9" xfId="0" applyFont="1" applyFill="1" applyBorder="1" applyAlignment="1">
      <alignment horizontal="left" vertical="center" wrapText="1"/>
    </xf>
    <xf numFmtId="0" fontId="33" fillId="0" borderId="19" xfId="0" applyFont="1" applyBorder="1" applyAlignment="1">
      <alignment horizontal="left" vertical="center"/>
    </xf>
    <xf numFmtId="0" fontId="38" fillId="0" borderId="0" xfId="0" applyFont="1"/>
    <xf numFmtId="0" fontId="41" fillId="0" borderId="19" xfId="0" applyFont="1" applyBorder="1" applyAlignment="1">
      <alignment horizontal="left" vertical="top" wrapText="1"/>
    </xf>
    <xf numFmtId="44" fontId="43" fillId="0" borderId="19" xfId="1" applyFont="1" applyBorder="1" applyProtection="1">
      <protection locked="0"/>
    </xf>
    <xf numFmtId="0" fontId="43" fillId="0" borderId="0" xfId="0" applyFont="1"/>
    <xf numFmtId="0" fontId="43" fillId="0" borderId="0" xfId="0" applyFont="1" applyAlignment="1">
      <alignment horizontal="left" vertical="top" wrapText="1"/>
    </xf>
    <xf numFmtId="0" fontId="45" fillId="0" borderId="19" xfId="0" applyFont="1" applyBorder="1" applyAlignment="1">
      <alignment horizontal="left" vertical="top" wrapText="1"/>
    </xf>
    <xf numFmtId="0" fontId="43" fillId="7" borderId="19" xfId="0" applyFont="1" applyFill="1" applyBorder="1" applyAlignment="1">
      <alignment horizontal="left" vertical="center" wrapText="1"/>
    </xf>
    <xf numFmtId="44" fontId="43" fillId="7" borderId="19" xfId="1" applyFont="1" applyFill="1" applyBorder="1" applyProtection="1">
      <protection locked="0"/>
    </xf>
    <xf numFmtId="0" fontId="40" fillId="0" borderId="19" xfId="0" applyFont="1" applyBorder="1"/>
    <xf numFmtId="164" fontId="43" fillId="0" borderId="19" xfId="0" applyNumberFormat="1" applyFont="1" applyBorder="1"/>
    <xf numFmtId="0" fontId="43" fillId="0" borderId="0" xfId="0" applyFont="1" applyAlignment="1">
      <alignment horizontal="left" vertical="center" wrapText="1"/>
    </xf>
    <xf numFmtId="0" fontId="37" fillId="0" borderId="0" xfId="0" applyFont="1"/>
    <xf numFmtId="0" fontId="39" fillId="6" borderId="19" xfId="0" applyFont="1" applyFill="1" applyBorder="1" applyAlignment="1">
      <alignment horizontal="center" vertical="center" wrapText="1"/>
    </xf>
    <xf numFmtId="0" fontId="40" fillId="6" borderId="19" xfId="0" applyFont="1" applyFill="1" applyBorder="1" applyAlignment="1">
      <alignment horizontal="center" vertical="center"/>
    </xf>
    <xf numFmtId="44" fontId="18" fillId="7" borderId="3" xfId="0" applyNumberFormat="1" applyFont="1" applyFill="1" applyBorder="1" applyAlignment="1" applyProtection="1">
      <alignment horizontal="center" vertical="center" wrapText="1"/>
      <protection locked="0"/>
    </xf>
    <xf numFmtId="44" fontId="18" fillId="7" borderId="1" xfId="0" applyNumberFormat="1" applyFont="1" applyFill="1" applyBorder="1" applyAlignment="1" applyProtection="1">
      <alignment horizontal="center" vertical="center" wrapText="1"/>
      <protection locked="0"/>
    </xf>
    <xf numFmtId="44" fontId="6" fillId="7" borderId="3" xfId="1" applyFont="1" applyFill="1" applyBorder="1" applyAlignment="1"/>
    <xf numFmtId="44" fontId="6" fillId="7" borderId="1" xfId="1" applyFont="1" applyFill="1" applyBorder="1" applyAlignment="1"/>
    <xf numFmtId="0" fontId="6" fillId="0" borderId="21" xfId="0" applyFont="1" applyBorder="1" applyAlignment="1">
      <alignment wrapText="1"/>
    </xf>
    <xf numFmtId="0" fontId="5" fillId="0" borderId="21" xfId="0" applyFont="1" applyBorder="1" applyProtection="1">
      <protection locked="0"/>
    </xf>
    <xf numFmtId="0" fontId="6" fillId="0" borderId="21" xfId="0" applyFont="1" applyBorder="1" applyAlignment="1">
      <alignment horizontal="center"/>
    </xf>
    <xf numFmtId="44" fontId="26" fillId="7" borderId="48" xfId="0" applyNumberFormat="1" applyFont="1" applyFill="1" applyBorder="1"/>
    <xf numFmtId="44" fontId="27" fillId="7" borderId="75" xfId="0" applyNumberFormat="1" applyFont="1" applyFill="1" applyBorder="1"/>
    <xf numFmtId="0" fontId="6" fillId="7" borderId="65" xfId="0" applyFont="1" applyFill="1" applyBorder="1" applyAlignment="1" applyProtection="1">
      <alignment horizontal="center"/>
      <protection locked="0"/>
    </xf>
    <xf numFmtId="0" fontId="6" fillId="7" borderId="13" xfId="0" applyFont="1" applyFill="1" applyBorder="1" applyAlignment="1" applyProtection="1">
      <alignment horizontal="center"/>
      <protection locked="0"/>
    </xf>
    <xf numFmtId="0" fontId="6" fillId="7" borderId="76" xfId="0" applyFont="1" applyFill="1" applyBorder="1" applyAlignment="1" applyProtection="1">
      <alignment horizontal="center"/>
      <protection locked="0"/>
    </xf>
    <xf numFmtId="0" fontId="6" fillId="7" borderId="0" xfId="0" applyFont="1" applyFill="1"/>
    <xf numFmtId="0" fontId="6" fillId="7" borderId="2" xfId="0" applyFont="1" applyFill="1" applyBorder="1"/>
    <xf numFmtId="0" fontId="6" fillId="0" borderId="18" xfId="0" applyFont="1" applyBorder="1" applyAlignment="1">
      <alignment horizontal="center" vertical="center"/>
    </xf>
    <xf numFmtId="44" fontId="5" fillId="0" borderId="21" xfId="1" applyFont="1" applyFill="1" applyBorder="1"/>
    <xf numFmtId="44" fontId="5" fillId="0" borderId="21" xfId="1" applyFont="1" applyFill="1" applyBorder="1" applyAlignment="1">
      <alignment vertical="center"/>
    </xf>
    <xf numFmtId="44" fontId="5" fillId="0" borderId="29" xfId="1" applyFont="1" applyFill="1" applyBorder="1" applyAlignment="1">
      <alignment horizontal="center" vertical="center"/>
    </xf>
    <xf numFmtId="8" fontId="21" fillId="2" borderId="0" xfId="0" applyNumberFormat="1" applyFont="1" applyFill="1" applyAlignment="1">
      <alignment horizontal="center" vertical="center" wrapText="1"/>
    </xf>
    <xf numFmtId="6" fontId="21" fillId="2" borderId="0" xfId="0" applyNumberFormat="1" applyFont="1" applyFill="1" applyAlignment="1">
      <alignment horizontal="right" vertical="center" wrapText="1"/>
    </xf>
    <xf numFmtId="14" fontId="5" fillId="0" borderId="30" xfId="0" applyNumberFormat="1" applyFont="1" applyBorder="1" applyAlignment="1" applyProtection="1">
      <alignment horizontal="left" vertical="center" wrapText="1"/>
      <protection locked="0"/>
    </xf>
    <xf numFmtId="44" fontId="5" fillId="0" borderId="21" xfId="0" applyNumberFormat="1" applyFont="1" applyBorder="1" applyAlignment="1" applyProtection="1">
      <alignment horizontal="left" vertical="center" wrapText="1"/>
      <protection locked="0"/>
    </xf>
    <xf numFmtId="0" fontId="5" fillId="0" borderId="30" xfId="0" applyFont="1" applyBorder="1" applyAlignment="1" applyProtection="1">
      <alignment horizontal="left" vertical="center" wrapText="1"/>
      <protection locked="0"/>
    </xf>
    <xf numFmtId="1" fontId="5" fillId="0" borderId="19" xfId="0" applyNumberFormat="1" applyFont="1" applyBorder="1" applyAlignment="1" applyProtection="1">
      <alignment horizontal="center" vertical="center" wrapText="1"/>
      <protection locked="0"/>
    </xf>
    <xf numFmtId="1" fontId="5" fillId="0" borderId="20" xfId="0" applyNumberFormat="1" applyFont="1" applyBorder="1" applyAlignment="1">
      <alignment horizontal="center" vertical="center" wrapText="1"/>
    </xf>
    <xf numFmtId="1" fontId="5" fillId="0" borderId="20" xfId="0" applyNumberFormat="1" applyFont="1" applyBorder="1" applyAlignment="1" applyProtection="1">
      <alignment horizontal="center" vertical="center" wrapText="1"/>
      <protection locked="0"/>
    </xf>
    <xf numFmtId="0" fontId="6" fillId="0" borderId="54" xfId="1" applyNumberFormat="1" applyFont="1" applyFill="1" applyBorder="1" applyAlignment="1" applyProtection="1">
      <alignment horizontal="center"/>
      <protection locked="0"/>
    </xf>
    <xf numFmtId="0" fontId="8" fillId="0" borderId="15" xfId="0" applyFont="1" applyBorder="1" applyAlignment="1">
      <alignment vertical="center"/>
    </xf>
    <xf numFmtId="0" fontId="20" fillId="0" borderId="16" xfId="0" applyFont="1" applyBorder="1" applyAlignment="1">
      <alignment vertical="center"/>
    </xf>
    <xf numFmtId="0" fontId="21" fillId="2" borderId="45" xfId="0" applyFont="1" applyFill="1" applyBorder="1" applyAlignment="1">
      <alignment horizontal="right" vertical="center" wrapText="1"/>
    </xf>
    <xf numFmtId="0" fontId="49" fillId="0" borderId="50" xfId="0" applyFont="1" applyBorder="1" applyAlignment="1">
      <alignment vertical="top" wrapText="1"/>
    </xf>
    <xf numFmtId="0" fontId="5" fillId="0" borderId="0" xfId="0" applyFont="1" applyAlignment="1" applyProtection="1">
      <alignment horizontal="left" vertical="top" wrapText="1"/>
      <protection locked="0"/>
    </xf>
    <xf numFmtId="0" fontId="50" fillId="0" borderId="0" xfId="0" applyFont="1"/>
    <xf numFmtId="0" fontId="54" fillId="0" borderId="19" xfId="0" applyFont="1" applyBorder="1" applyAlignment="1">
      <alignment horizontal="left" vertical="center" wrapText="1"/>
    </xf>
    <xf numFmtId="0" fontId="54" fillId="2" borderId="19" xfId="0" applyFont="1" applyFill="1" applyBorder="1" applyAlignment="1">
      <alignment horizontal="left" vertical="center" wrapText="1"/>
    </xf>
    <xf numFmtId="0" fontId="5" fillId="0" borderId="0" xfId="0" applyFont="1" applyAlignment="1" applyProtection="1">
      <alignment wrapText="1"/>
      <protection locked="0" hidden="1"/>
    </xf>
    <xf numFmtId="0" fontId="5" fillId="0" borderId="0" xfId="0" applyFont="1" applyAlignment="1" applyProtection="1">
      <alignment wrapText="1"/>
      <protection hidden="1"/>
    </xf>
    <xf numFmtId="0" fontId="6" fillId="0" borderId="0" xfId="0" applyFont="1" applyAlignment="1" applyProtection="1">
      <alignment wrapText="1"/>
      <protection locked="0" hidden="1"/>
    </xf>
    <xf numFmtId="0" fontId="6" fillId="0" borderId="0" xfId="0" applyFont="1" applyAlignment="1" applyProtection="1">
      <alignment wrapText="1"/>
      <protection hidden="1"/>
    </xf>
    <xf numFmtId="0" fontId="26" fillId="7" borderId="48" xfId="0" applyFont="1" applyFill="1" applyBorder="1" applyAlignment="1">
      <alignment vertical="center"/>
    </xf>
    <xf numFmtId="0" fontId="56" fillId="0" borderId="0" xfId="0" applyFont="1"/>
    <xf numFmtId="0" fontId="5" fillId="0" borderId="0" xfId="0" applyFont="1" applyAlignment="1">
      <alignment wrapText="1"/>
    </xf>
    <xf numFmtId="0" fontId="57" fillId="0" borderId="0" xfId="0" applyFont="1"/>
    <xf numFmtId="0" fontId="57" fillId="0" borderId="0" xfId="0" applyFont="1" applyAlignment="1">
      <alignment wrapText="1"/>
    </xf>
    <xf numFmtId="0" fontId="58" fillId="0" borderId="0" xfId="0" applyFont="1" applyAlignment="1">
      <alignment wrapText="1"/>
    </xf>
    <xf numFmtId="0" fontId="11" fillId="2" borderId="81" xfId="0" applyFont="1" applyFill="1" applyBorder="1"/>
    <xf numFmtId="0" fontId="15" fillId="0" borderId="81" xfId="0" applyFont="1" applyBorder="1"/>
    <xf numFmtId="0" fontId="5" fillId="2" borderId="81" xfId="0" applyFont="1" applyFill="1" applyBorder="1" applyProtection="1">
      <protection locked="0"/>
    </xf>
    <xf numFmtId="0" fontId="54" fillId="0" borderId="96" xfId="0" applyFont="1" applyBorder="1" applyAlignment="1">
      <alignment horizontal="center" wrapText="1"/>
    </xf>
    <xf numFmtId="0" fontId="51" fillId="0" borderId="98" xfId="0" applyFont="1" applyBorder="1" applyAlignment="1">
      <alignment horizontal="center" vertical="top"/>
    </xf>
    <xf numFmtId="0" fontId="51" fillId="2" borderId="65" xfId="0" applyFont="1" applyFill="1" applyBorder="1" applyAlignment="1">
      <alignment horizontal="center" vertical="top"/>
    </xf>
    <xf numFmtId="0" fontId="5" fillId="0" borderId="0" xfId="0" applyFont="1" applyAlignment="1">
      <alignment horizontal="center"/>
    </xf>
    <xf numFmtId="0" fontId="5" fillId="0" borderId="0" xfId="0" applyFont="1" applyAlignment="1">
      <alignment horizontal="center" wrapText="1"/>
    </xf>
    <xf numFmtId="0" fontId="58" fillId="0" borderId="19" xfId="0" applyFont="1" applyBorder="1" applyProtection="1">
      <protection locked="0"/>
    </xf>
    <xf numFmtId="0" fontId="14" fillId="0" borderId="19" xfId="0" applyFont="1" applyBorder="1" applyAlignment="1">
      <alignment horizontal="left" wrapText="1"/>
    </xf>
    <xf numFmtId="0" fontId="15" fillId="0" borderId="50" xfId="0" applyFont="1" applyBorder="1" applyAlignment="1">
      <alignment horizontal="left" vertical="center" wrapText="1"/>
    </xf>
    <xf numFmtId="44" fontId="6" fillId="0" borderId="17" xfId="1" applyFont="1" applyFill="1" applyBorder="1" applyAlignment="1">
      <alignment horizontal="center"/>
    </xf>
    <xf numFmtId="0" fontId="11" fillId="0" borderId="46" xfId="0" applyFont="1" applyBorder="1" applyAlignment="1">
      <alignment horizontal="left" vertical="center"/>
    </xf>
    <xf numFmtId="0" fontId="6" fillId="7" borderId="11" xfId="0" applyFont="1" applyFill="1" applyBorder="1" applyAlignment="1">
      <alignment horizontal="center"/>
    </xf>
    <xf numFmtId="0" fontId="6" fillId="7" borderId="12" xfId="0" applyFont="1" applyFill="1" applyBorder="1" applyAlignment="1">
      <alignment horizontal="center"/>
    </xf>
    <xf numFmtId="0" fontId="6" fillId="0" borderId="19" xfId="0" applyFont="1" applyBorder="1" applyAlignment="1">
      <alignment horizontal="center"/>
    </xf>
    <xf numFmtId="0" fontId="5" fillId="0" borderId="19" xfId="0" applyFont="1" applyBorder="1" applyAlignment="1" applyProtection="1">
      <alignment horizontal="left" vertical="center" wrapText="1"/>
      <protection locked="0"/>
    </xf>
    <xf numFmtId="0" fontId="6" fillId="7" borderId="2" xfId="0" applyFont="1" applyFill="1" applyBorder="1" applyAlignment="1" applyProtection="1">
      <alignment horizontal="center"/>
      <protection locked="0"/>
    </xf>
    <xf numFmtId="0" fontId="6" fillId="0" borderId="45" xfId="0" applyFont="1" applyBorder="1" applyAlignment="1">
      <alignment horizontal="left"/>
    </xf>
    <xf numFmtId="0" fontId="6" fillId="0" borderId="25" xfId="1" applyNumberFormat="1" applyFont="1" applyFill="1" applyBorder="1" applyAlignment="1" applyProtection="1">
      <alignment horizontal="center"/>
      <protection locked="0"/>
    </xf>
    <xf numFmtId="0" fontId="6" fillId="0" borderId="26" xfId="1" applyNumberFormat="1" applyFont="1" applyFill="1" applyBorder="1" applyAlignment="1" applyProtection="1">
      <alignment horizontal="center"/>
      <protection locked="0"/>
    </xf>
    <xf numFmtId="0" fontId="5" fillId="2" borderId="81" xfId="0" applyFont="1" applyFill="1" applyBorder="1" applyAlignment="1">
      <alignment horizontal="center"/>
    </xf>
    <xf numFmtId="0" fontId="6" fillId="0" borderId="0" xfId="0" applyFont="1" applyAlignment="1">
      <alignment horizontal="center" vertical="center"/>
    </xf>
    <xf numFmtId="0" fontId="5" fillId="2" borderId="96" xfId="0" applyFont="1" applyFill="1" applyBorder="1" applyAlignment="1">
      <alignment horizontal="center"/>
    </xf>
    <xf numFmtId="0" fontId="5" fillId="0" borderId="96" xfId="0" applyFont="1" applyBorder="1" applyAlignment="1">
      <alignment horizontal="center"/>
    </xf>
    <xf numFmtId="0" fontId="25" fillId="0" borderId="81" xfId="0" applyFont="1" applyBorder="1" applyAlignment="1">
      <alignment horizontal="center" wrapText="1"/>
    </xf>
    <xf numFmtId="0" fontId="25" fillId="2" borderId="81" xfId="0" applyFont="1" applyFill="1" applyBorder="1" applyAlignment="1">
      <alignment horizontal="center"/>
    </xf>
    <xf numFmtId="0" fontId="25" fillId="0" borderId="81" xfId="0" applyFont="1" applyBorder="1" applyAlignment="1">
      <alignment horizontal="center"/>
    </xf>
    <xf numFmtId="0" fontId="5" fillId="0" borderId="58" xfId="0" applyFont="1" applyBorder="1"/>
    <xf numFmtId="44" fontId="5" fillId="0" borderId="18" xfId="1" applyFont="1" applyBorder="1"/>
    <xf numFmtId="0" fontId="25" fillId="2" borderId="92" xfId="0" applyFont="1" applyFill="1" applyBorder="1"/>
    <xf numFmtId="0" fontId="25" fillId="0" borderId="100" xfId="0" applyFont="1" applyBorder="1" applyAlignment="1">
      <alignment horizontal="center" wrapText="1"/>
    </xf>
    <xf numFmtId="0" fontId="12" fillId="0" borderId="14" xfId="0" applyFont="1" applyBorder="1" applyAlignment="1" applyProtection="1">
      <alignment horizontal="center" vertical="top"/>
      <protection locked="0"/>
    </xf>
    <xf numFmtId="0" fontId="5" fillId="0" borderId="59" xfId="0" applyFont="1" applyBorder="1"/>
    <xf numFmtId="44" fontId="5" fillId="0" borderId="14" xfId="1" applyFont="1" applyBorder="1"/>
    <xf numFmtId="0" fontId="6" fillId="0" borderId="22" xfId="0" applyFont="1" applyBorder="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0" fontId="5" fillId="0" borderId="47" xfId="0" applyFont="1" applyBorder="1" applyAlignment="1" applyProtection="1">
      <alignment horizontal="center"/>
      <protection locked="0"/>
    </xf>
    <xf numFmtId="44" fontId="5" fillId="0" borderId="47" xfId="1" applyFont="1" applyFill="1" applyBorder="1" applyAlignment="1" applyProtection="1">
      <alignment horizontal="center"/>
      <protection locked="0"/>
    </xf>
    <xf numFmtId="0" fontId="6" fillId="0" borderId="28" xfId="0" applyFont="1" applyBorder="1" applyAlignment="1" applyProtection="1">
      <alignment horizontal="center"/>
      <protection locked="0"/>
    </xf>
    <xf numFmtId="0" fontId="5" fillId="0" borderId="28" xfId="0" applyFont="1" applyBorder="1" applyAlignment="1" applyProtection="1">
      <alignment horizontal="center"/>
      <protection locked="0"/>
    </xf>
    <xf numFmtId="44" fontId="5" fillId="0" borderId="45" xfId="1" applyFont="1" applyFill="1" applyBorder="1" applyAlignment="1" applyProtection="1">
      <alignment horizontal="center"/>
      <protection locked="0"/>
    </xf>
    <xf numFmtId="44" fontId="5" fillId="0" borderId="0" xfId="1" applyFont="1" applyBorder="1"/>
    <xf numFmtId="0" fontId="8" fillId="7" borderId="35" xfId="0" applyFont="1" applyFill="1" applyBorder="1" applyAlignment="1">
      <alignment horizontal="center"/>
    </xf>
    <xf numFmtId="44" fontId="8" fillId="7" borderId="12" xfId="1" applyFont="1" applyFill="1" applyBorder="1" applyAlignment="1"/>
    <xf numFmtId="0" fontId="16" fillId="8" borderId="18" xfId="0" applyFont="1" applyFill="1" applyBorder="1" applyAlignment="1">
      <alignment horizontal="center" vertical="center"/>
    </xf>
    <xf numFmtId="0" fontId="6" fillId="0" borderId="0" xfId="0" applyFont="1" applyAlignment="1" applyProtection="1">
      <alignment horizontal="center" wrapText="1"/>
      <protection locked="0"/>
    </xf>
    <xf numFmtId="0" fontId="60" fillId="0" borderId="50" xfId="0" applyFont="1" applyBorder="1" applyAlignment="1">
      <alignment horizontal="left" vertical="top" wrapText="1"/>
    </xf>
    <xf numFmtId="0" fontId="60" fillId="0" borderId="51" xfId="0" applyFont="1" applyBorder="1" applyAlignment="1">
      <alignment vertical="center" wrapText="1"/>
    </xf>
    <xf numFmtId="0" fontId="11" fillId="0" borderId="11" xfId="0" applyFont="1" applyBorder="1" applyAlignment="1">
      <alignment horizontal="left" wrapText="1"/>
    </xf>
    <xf numFmtId="0" fontId="11" fillId="0" borderId="12" xfId="0" applyFont="1" applyBorder="1" applyAlignment="1">
      <alignment horizontal="left" wrapText="1"/>
    </xf>
    <xf numFmtId="44" fontId="6" fillId="0" borderId="24" xfId="1" applyFont="1" applyFill="1" applyBorder="1" applyAlignment="1">
      <alignment horizontal="center"/>
    </xf>
    <xf numFmtId="44" fontId="6" fillId="0" borderId="42" xfId="1" applyFont="1" applyFill="1" applyBorder="1" applyAlignment="1">
      <alignment horizontal="center"/>
    </xf>
    <xf numFmtId="0" fontId="16" fillId="8" borderId="1" xfId="0" applyFont="1" applyFill="1" applyBorder="1" applyAlignment="1">
      <alignment horizontal="center" vertical="center"/>
    </xf>
    <xf numFmtId="0" fontId="16" fillId="8" borderId="2" xfId="0" applyFont="1" applyFill="1" applyBorder="1" applyAlignment="1">
      <alignment horizontal="center" vertical="center"/>
    </xf>
    <xf numFmtId="0" fontId="16" fillId="8" borderId="3" xfId="0" applyFont="1" applyFill="1" applyBorder="1" applyAlignment="1">
      <alignment horizontal="center" vertical="center"/>
    </xf>
    <xf numFmtId="0" fontId="6" fillId="0" borderId="11" xfId="0" applyFont="1" applyBorder="1" applyAlignment="1" applyProtection="1">
      <alignment horizontal="left" vertical="center"/>
      <protection locked="0"/>
    </xf>
    <xf numFmtId="0" fontId="6" fillId="0" borderId="12" xfId="0" applyFont="1" applyBorder="1" applyAlignment="1" applyProtection="1">
      <alignment horizontal="left" vertical="center"/>
      <protection locked="0"/>
    </xf>
    <xf numFmtId="0" fontId="16" fillId="8" borderId="15" xfId="0" applyFont="1" applyFill="1" applyBorder="1" applyAlignment="1">
      <alignment horizontal="center" vertical="center"/>
    </xf>
    <xf numFmtId="0" fontId="16" fillId="8" borderId="16" xfId="0" applyFont="1" applyFill="1" applyBorder="1" applyAlignment="1">
      <alignment horizontal="center" vertical="center"/>
    </xf>
    <xf numFmtId="0" fontId="16" fillId="8" borderId="37" xfId="0" applyFont="1" applyFill="1" applyBorder="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44" fontId="6" fillId="0" borderId="17" xfId="1" applyFont="1" applyFill="1" applyBorder="1" applyAlignment="1">
      <alignment horizontal="center"/>
    </xf>
    <xf numFmtId="44" fontId="6" fillId="0" borderId="29" xfId="1" applyFont="1" applyFill="1" applyBorder="1" applyAlignment="1">
      <alignment horizontal="center"/>
    </xf>
    <xf numFmtId="44" fontId="6" fillId="0" borderId="35" xfId="1" applyFont="1" applyFill="1" applyBorder="1" applyAlignment="1" applyProtection="1">
      <alignment horizontal="center"/>
      <protection locked="0"/>
    </xf>
    <xf numFmtId="44" fontId="6" fillId="0" borderId="48" xfId="1" applyFont="1" applyFill="1" applyBorder="1" applyAlignment="1" applyProtection="1">
      <alignment horizontal="center"/>
      <protection locked="0"/>
    </xf>
    <xf numFmtId="0" fontId="11" fillId="0" borderId="27" xfId="0" applyFont="1" applyBorder="1" applyAlignment="1">
      <alignment horizontal="center" vertical="center"/>
    </xf>
    <xf numFmtId="0" fontId="11" fillId="0" borderId="0" xfId="0" applyFont="1" applyAlignment="1">
      <alignment horizontal="center" vertical="center"/>
    </xf>
    <xf numFmtId="0" fontId="11" fillId="0" borderId="28" xfId="0" applyFont="1" applyBorder="1" applyAlignment="1">
      <alignment horizontal="center" vertical="center"/>
    </xf>
    <xf numFmtId="0" fontId="20" fillId="0" borderId="1" xfId="0" applyFont="1" applyBorder="1" applyAlignment="1" applyProtection="1">
      <alignment horizontal="center" vertical="center"/>
      <protection locked="0"/>
    </xf>
    <xf numFmtId="0" fontId="20" fillId="0" borderId="2" xfId="0" applyFont="1" applyBorder="1" applyAlignment="1" applyProtection="1">
      <alignment horizontal="center" vertical="center"/>
      <protection locked="0"/>
    </xf>
    <xf numFmtId="0" fontId="20" fillId="0" borderId="3" xfId="0" applyFont="1" applyBorder="1" applyAlignment="1" applyProtection="1">
      <alignment horizontal="center" vertical="center"/>
      <protection locked="0"/>
    </xf>
    <xf numFmtId="0" fontId="5" fillId="0" borderId="1" xfId="0" applyFont="1" applyBorder="1" applyAlignment="1" applyProtection="1">
      <alignment horizontal="center"/>
      <protection locked="0"/>
    </xf>
    <xf numFmtId="0" fontId="5" fillId="0" borderId="2" xfId="0" applyFont="1" applyBorder="1" applyAlignment="1" applyProtection="1">
      <alignment horizontal="center"/>
      <protection locked="0"/>
    </xf>
    <xf numFmtId="0" fontId="5" fillId="0" borderId="3" xfId="0" applyFont="1" applyBorder="1" applyAlignment="1" applyProtection="1">
      <alignment horizontal="center"/>
      <protection locked="0"/>
    </xf>
    <xf numFmtId="44" fontId="6" fillId="0" borderId="9" xfId="1" applyFont="1" applyFill="1" applyBorder="1" applyAlignment="1" applyProtection="1">
      <alignment horizontal="center"/>
      <protection locked="0"/>
    </xf>
    <xf numFmtId="44" fontId="6" fillId="0" borderId="10" xfId="1" applyFont="1" applyFill="1" applyBorder="1" applyAlignment="1" applyProtection="1">
      <alignment horizontal="center"/>
      <protection locked="0"/>
    </xf>
    <xf numFmtId="0" fontId="11" fillId="7" borderId="1" xfId="0" applyFont="1" applyFill="1" applyBorder="1" applyAlignment="1">
      <alignment horizontal="center" vertical="center"/>
    </xf>
    <xf numFmtId="0" fontId="11" fillId="7" borderId="2" xfId="0" applyFont="1" applyFill="1" applyBorder="1" applyAlignment="1">
      <alignment horizontal="center" vertical="center"/>
    </xf>
    <xf numFmtId="0" fontId="11" fillId="7" borderId="1"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7" borderId="3" xfId="0" applyFont="1" applyFill="1" applyBorder="1" applyAlignment="1">
      <alignment horizontal="center" vertical="center" wrapText="1"/>
    </xf>
    <xf numFmtId="8" fontId="11" fillId="7" borderId="1" xfId="0" applyNumberFormat="1" applyFont="1" applyFill="1" applyBorder="1" applyAlignment="1">
      <alignment horizontal="center" vertical="center" wrapText="1"/>
    </xf>
    <xf numFmtId="8" fontId="21" fillId="7" borderId="2" xfId="0" applyNumberFormat="1" applyFont="1" applyFill="1" applyBorder="1" applyAlignment="1">
      <alignment horizontal="center" vertical="center" wrapText="1"/>
    </xf>
    <xf numFmtId="8" fontId="21" fillId="7" borderId="3" xfId="0" applyNumberFormat="1" applyFont="1" applyFill="1" applyBorder="1" applyAlignment="1">
      <alignment horizontal="center" vertical="center" wrapText="1"/>
    </xf>
    <xf numFmtId="0" fontId="11" fillId="0" borderId="46" xfId="0" applyFont="1" applyBorder="1" applyAlignment="1">
      <alignment horizontal="left" vertical="center"/>
    </xf>
    <xf numFmtId="0" fontId="11" fillId="0" borderId="25" xfId="0" applyFont="1" applyBorder="1" applyAlignment="1">
      <alignment horizontal="left" vertical="center"/>
    </xf>
    <xf numFmtId="44" fontId="6" fillId="7" borderId="24" xfId="1" applyFont="1" applyFill="1" applyBorder="1" applyAlignment="1">
      <alignment horizontal="center"/>
    </xf>
    <xf numFmtId="44" fontId="6" fillId="7" borderId="42" xfId="1" applyFont="1" applyFill="1" applyBorder="1" applyAlignment="1">
      <alignment horizontal="center"/>
    </xf>
    <xf numFmtId="0" fontId="16" fillId="8" borderId="33" xfId="0" applyFont="1" applyFill="1" applyBorder="1" applyAlignment="1">
      <alignment horizontal="center" vertical="center" wrapText="1"/>
    </xf>
    <xf numFmtId="0" fontId="16" fillId="8" borderId="31" xfId="0" applyFont="1" applyFill="1" applyBorder="1" applyAlignment="1">
      <alignment horizontal="center" vertical="center" wrapText="1"/>
    </xf>
    <xf numFmtId="0" fontId="16" fillId="8" borderId="36" xfId="0" applyFont="1" applyFill="1" applyBorder="1" applyAlignment="1">
      <alignment horizontal="center" vertical="center" wrapText="1"/>
    </xf>
    <xf numFmtId="49" fontId="15" fillId="0" borderId="7" xfId="0" applyNumberFormat="1" applyFont="1" applyBorder="1" applyAlignment="1">
      <alignment horizontal="left" vertical="center"/>
    </xf>
    <xf numFmtId="49" fontId="15" fillId="0" borderId="8" xfId="0" applyNumberFormat="1" applyFont="1" applyBorder="1" applyAlignment="1">
      <alignment horizontal="left" vertical="center"/>
    </xf>
    <xf numFmtId="49" fontId="15" fillId="0" borderId="22" xfId="0" applyNumberFormat="1" applyFont="1" applyBorder="1" applyAlignment="1">
      <alignment horizontal="left" vertical="center"/>
    </xf>
    <xf numFmtId="44" fontId="5" fillId="0" borderId="9" xfId="1" applyFont="1" applyFill="1" applyBorder="1" applyAlignment="1">
      <alignment horizontal="left"/>
    </xf>
    <xf numFmtId="44" fontId="5" fillId="0" borderId="8" xfId="1" applyFont="1" applyFill="1" applyBorder="1" applyAlignment="1">
      <alignment horizontal="left"/>
    </xf>
    <xf numFmtId="44" fontId="5" fillId="0" borderId="10" xfId="1" applyFont="1" applyFill="1" applyBorder="1" applyAlignment="1">
      <alignment horizontal="left"/>
    </xf>
    <xf numFmtId="0" fontId="6" fillId="7" borderId="46" xfId="0" applyFont="1" applyFill="1" applyBorder="1" applyAlignment="1">
      <alignment horizontal="center" vertical="center"/>
    </xf>
    <xf numFmtId="0" fontId="6" fillId="7" borderId="25" xfId="0" applyFont="1" applyFill="1" applyBorder="1" applyAlignment="1">
      <alignment horizontal="center" vertical="center"/>
    </xf>
    <xf numFmtId="0" fontId="25" fillId="2" borderId="1"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5" fillId="2" borderId="3" xfId="0" applyFont="1" applyFill="1" applyBorder="1" applyAlignment="1">
      <alignment horizontal="center" vertical="center" wrapText="1"/>
    </xf>
    <xf numFmtId="44" fontId="6" fillId="0" borderId="25" xfId="1" applyFont="1" applyFill="1" applyBorder="1" applyAlignment="1">
      <alignment horizontal="center"/>
    </xf>
    <xf numFmtId="44" fontId="6" fillId="0" borderId="77" xfId="1" applyFont="1" applyFill="1" applyBorder="1" applyAlignment="1">
      <alignment horizontal="center"/>
    </xf>
    <xf numFmtId="0" fontId="6" fillId="7" borderId="2" xfId="0" applyFont="1" applyFill="1" applyBorder="1" applyAlignment="1">
      <alignment horizontal="center" vertical="center"/>
    </xf>
    <xf numFmtId="0" fontId="6" fillId="7" borderId="3" xfId="0" applyFont="1" applyFill="1" applyBorder="1" applyAlignment="1">
      <alignment horizontal="center" vertical="center"/>
    </xf>
    <xf numFmtId="44" fontId="18" fillId="2" borderId="3" xfId="0" applyNumberFormat="1" applyFont="1" applyFill="1" applyBorder="1" applyAlignment="1" applyProtection="1">
      <alignment horizontal="center" vertical="center" wrapText="1"/>
      <protection locked="0"/>
    </xf>
    <xf numFmtId="44" fontId="18" fillId="2" borderId="49" xfId="0" applyNumberFormat="1" applyFont="1" applyFill="1" applyBorder="1" applyAlignment="1" applyProtection="1">
      <alignment horizontal="center" vertical="center" wrapText="1"/>
      <protection locked="0"/>
    </xf>
    <xf numFmtId="44" fontId="18" fillId="2" borderId="45" xfId="0" applyNumberFormat="1" applyFont="1" applyFill="1" applyBorder="1" applyAlignment="1" applyProtection="1">
      <alignment horizontal="center" vertical="center" wrapText="1"/>
      <protection locked="0"/>
    </xf>
    <xf numFmtId="44" fontId="18" fillId="2" borderId="18" xfId="0" applyNumberFormat="1" applyFont="1" applyFill="1" applyBorder="1" applyAlignment="1" applyProtection="1">
      <alignment horizontal="center" vertical="center" wrapText="1"/>
      <protection locked="0"/>
    </xf>
    <xf numFmtId="0" fontId="14" fillId="0" borderId="0" xfId="0" applyFont="1"/>
    <xf numFmtId="0" fontId="11" fillId="7" borderId="43" xfId="0" applyFont="1" applyFill="1" applyBorder="1" applyAlignment="1">
      <alignment horizontal="left"/>
    </xf>
    <xf numFmtId="0" fontId="11" fillId="7" borderId="35" xfId="0" applyFont="1" applyFill="1" applyBorder="1" applyAlignment="1">
      <alignment horizontal="left"/>
    </xf>
    <xf numFmtId="44" fontId="6" fillId="7" borderId="12" xfId="1" applyFont="1" applyFill="1" applyBorder="1" applyAlignment="1">
      <alignment horizontal="center"/>
    </xf>
    <xf numFmtId="44" fontId="6" fillId="0" borderId="5" xfId="1" applyFont="1" applyFill="1" applyBorder="1" applyAlignment="1">
      <alignment horizontal="center"/>
    </xf>
    <xf numFmtId="44" fontId="6" fillId="0" borderId="6" xfId="1" applyFont="1" applyFill="1" applyBorder="1" applyAlignment="1">
      <alignment horizontal="center"/>
    </xf>
    <xf numFmtId="44" fontId="6" fillId="0" borderId="8" xfId="1" applyFont="1" applyFill="1" applyBorder="1" applyAlignment="1">
      <alignment horizontal="center"/>
    </xf>
    <xf numFmtId="44" fontId="6" fillId="0" borderId="10" xfId="1" applyFont="1" applyFill="1" applyBorder="1" applyAlignment="1">
      <alignment horizontal="center"/>
    </xf>
    <xf numFmtId="44" fontId="6" fillId="0" borderId="9" xfId="1" applyFont="1" applyFill="1" applyBorder="1" applyAlignment="1">
      <alignment horizontal="center"/>
    </xf>
    <xf numFmtId="0" fontId="11" fillId="0" borderId="39" xfId="0" applyFont="1" applyBorder="1" applyAlignment="1">
      <alignment horizontal="left"/>
    </xf>
    <xf numFmtId="0" fontId="11" fillId="0" borderId="40" xfId="0" applyFont="1" applyBorder="1" applyAlignment="1">
      <alignment horizontal="left"/>
    </xf>
    <xf numFmtId="0" fontId="11" fillId="0" borderId="30" xfId="0" applyFont="1" applyBorder="1" applyAlignment="1">
      <alignment horizontal="left"/>
    </xf>
    <xf numFmtId="0" fontId="11" fillId="0" borderId="19" xfId="0" applyFont="1" applyBorder="1" applyAlignment="1">
      <alignment horizontal="left"/>
    </xf>
    <xf numFmtId="0" fontId="11" fillId="0" borderId="7" xfId="0" applyFont="1" applyBorder="1" applyAlignment="1">
      <alignment horizontal="left"/>
    </xf>
    <xf numFmtId="0" fontId="11" fillId="0" borderId="8" xfId="0" applyFont="1" applyBorder="1" applyAlignment="1">
      <alignment horizontal="left"/>
    </xf>
    <xf numFmtId="0" fontId="11" fillId="0" borderId="22" xfId="0" applyFont="1" applyBorder="1" applyAlignment="1">
      <alignment horizontal="left"/>
    </xf>
    <xf numFmtId="0" fontId="7" fillId="8" borderId="39" xfId="0" applyFont="1" applyFill="1" applyBorder="1" applyAlignment="1">
      <alignment horizontal="center" vertical="center" wrapText="1"/>
    </xf>
    <xf numFmtId="0" fontId="7" fillId="8" borderId="40" xfId="0" applyFont="1" applyFill="1" applyBorder="1" applyAlignment="1">
      <alignment horizontal="center" vertical="center"/>
    </xf>
    <xf numFmtId="0" fontId="7" fillId="8" borderId="88" xfId="0" applyFont="1" applyFill="1" applyBorder="1" applyAlignment="1">
      <alignment horizontal="center" vertical="center"/>
    </xf>
    <xf numFmtId="0" fontId="7" fillId="8" borderId="89" xfId="0" applyFont="1" applyFill="1" applyBorder="1" applyAlignment="1">
      <alignment horizontal="center" vertical="center"/>
    </xf>
    <xf numFmtId="0" fontId="11" fillId="0" borderId="81" xfId="0" applyFont="1" applyBorder="1" applyAlignment="1">
      <alignment horizontal="center" vertical="center"/>
    </xf>
    <xf numFmtId="0" fontId="11" fillId="7" borderId="81" xfId="0" applyFont="1" applyFill="1" applyBorder="1" applyAlignment="1" applyProtection="1">
      <alignment horizontal="center" vertical="center"/>
      <protection locked="0"/>
    </xf>
    <xf numFmtId="0" fontId="10" fillId="0" borderId="8" xfId="0" applyFont="1" applyBorder="1" applyAlignment="1" applyProtection="1">
      <alignment horizontal="left" vertical="center"/>
      <protection locked="0"/>
    </xf>
    <xf numFmtId="0" fontId="11" fillId="0" borderId="8" xfId="0" applyFont="1" applyBorder="1" applyAlignment="1" applyProtection="1">
      <alignment horizontal="left" vertical="center"/>
      <protection locked="0"/>
    </xf>
    <xf numFmtId="0" fontId="11" fillId="2" borderId="8" xfId="0" applyFont="1" applyFill="1" applyBorder="1" applyAlignment="1" applyProtection="1">
      <alignment horizontal="left" vertical="center"/>
      <protection locked="0"/>
    </xf>
    <xf numFmtId="0" fontId="2" fillId="0" borderId="9" xfId="2" applyBorder="1" applyAlignment="1" applyProtection="1">
      <alignment horizontal="left" vertical="center"/>
      <protection locked="0"/>
    </xf>
    <xf numFmtId="0" fontId="13" fillId="0" borderId="8" xfId="2" applyFont="1" applyBorder="1" applyAlignment="1" applyProtection="1">
      <alignment horizontal="left" vertical="center"/>
      <protection locked="0"/>
    </xf>
    <xf numFmtId="0" fontId="15" fillId="0" borderId="24" xfId="0" applyFont="1" applyBorder="1" applyAlignment="1" applyProtection="1">
      <alignment horizontal="left" vertical="center"/>
      <protection locked="0"/>
    </xf>
    <xf numFmtId="14" fontId="14" fillId="0" borderId="9" xfId="2" applyNumberFormat="1" applyFont="1" applyBorder="1" applyAlignment="1" applyProtection="1">
      <alignment horizontal="left" vertical="center"/>
      <protection locked="0"/>
    </xf>
    <xf numFmtId="14" fontId="14" fillId="0" borderId="8" xfId="2" applyNumberFormat="1" applyFont="1" applyBorder="1" applyAlignment="1" applyProtection="1">
      <alignment horizontal="left" vertical="center"/>
      <protection locked="0"/>
    </xf>
    <xf numFmtId="14" fontId="11" fillId="7" borderId="81" xfId="0" applyNumberFormat="1" applyFont="1" applyFill="1" applyBorder="1" applyAlignment="1" applyProtection="1">
      <alignment horizontal="center" vertical="center"/>
      <protection locked="0"/>
    </xf>
    <xf numFmtId="0" fontId="11" fillId="2" borderId="81" xfId="0" applyFont="1" applyFill="1" applyBorder="1" applyAlignment="1">
      <alignment horizontal="center" vertical="center"/>
    </xf>
    <xf numFmtId="0" fontId="16" fillId="8" borderId="1" xfId="0" applyFont="1" applyFill="1" applyBorder="1" applyAlignment="1">
      <alignment horizontal="center"/>
    </xf>
    <xf numFmtId="0" fontId="17" fillId="8" borderId="2" xfId="0" applyFont="1" applyFill="1" applyBorder="1" applyAlignment="1">
      <alignment horizontal="center"/>
    </xf>
    <xf numFmtId="0" fontId="17" fillId="8" borderId="13" xfId="0" applyFont="1" applyFill="1" applyBorder="1" applyAlignment="1">
      <alignment horizontal="center"/>
    </xf>
    <xf numFmtId="0" fontId="17" fillId="8" borderId="14" xfId="0" applyFont="1" applyFill="1" applyBorder="1" applyAlignment="1">
      <alignment horizontal="center"/>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2" xfId="0" applyFont="1" applyBorder="1" applyAlignment="1">
      <alignment horizontal="center" vertical="center" wrapText="1"/>
    </xf>
    <xf numFmtId="164" fontId="11" fillId="7" borderId="41" xfId="1" applyNumberFormat="1" applyFont="1" applyFill="1" applyBorder="1" applyAlignment="1" applyProtection="1">
      <alignment horizontal="center" vertical="center"/>
      <protection locked="0"/>
    </xf>
    <xf numFmtId="164" fontId="11" fillId="7" borderId="16" xfId="1" applyNumberFormat="1" applyFont="1" applyFill="1" applyBorder="1" applyAlignment="1" applyProtection="1">
      <alignment horizontal="center" vertical="center"/>
      <protection locked="0"/>
    </xf>
    <xf numFmtId="164" fontId="11" fillId="7" borderId="37" xfId="1" applyNumberFormat="1" applyFont="1" applyFill="1" applyBorder="1" applyAlignment="1" applyProtection="1">
      <alignment horizontal="center" vertical="center"/>
      <protection locked="0"/>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22" xfId="0" applyFont="1" applyBorder="1" applyAlignment="1">
      <alignment horizontal="left" vertical="center"/>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15" fillId="0" borderId="22" xfId="0" applyFont="1" applyBorder="1" applyAlignment="1">
      <alignment horizontal="left" vertical="center" wrapText="1"/>
    </xf>
    <xf numFmtId="0" fontId="6" fillId="7" borderId="43" xfId="0" applyFont="1" applyFill="1" applyBorder="1" applyAlignment="1">
      <alignment horizontal="center" vertical="center"/>
    </xf>
    <xf numFmtId="0" fontId="6" fillId="7" borderId="35" xfId="0" applyFont="1" applyFill="1" applyBorder="1" applyAlignment="1">
      <alignment horizontal="center" vertical="center"/>
    </xf>
    <xf numFmtId="44" fontId="6" fillId="7" borderId="38" xfId="1" applyFont="1" applyFill="1" applyBorder="1" applyAlignment="1">
      <alignment horizontal="center"/>
    </xf>
    <xf numFmtId="0" fontId="60" fillId="0" borderId="57" xfId="0" applyFont="1" applyBorder="1" applyAlignment="1">
      <alignment horizontal="left" vertical="center" wrapText="1"/>
    </xf>
    <xf numFmtId="0" fontId="15" fillId="0" borderId="50" xfId="0" applyFont="1" applyBorder="1" applyAlignment="1">
      <alignment horizontal="left" vertical="center" wrapText="1"/>
    </xf>
    <xf numFmtId="0" fontId="6" fillId="0" borderId="27" xfId="0" applyFont="1" applyBorder="1" applyAlignment="1" applyProtection="1">
      <alignment horizontal="center"/>
      <protection locked="0"/>
    </xf>
    <xf numFmtId="0" fontId="6" fillId="0" borderId="28" xfId="0" applyFont="1" applyBorder="1" applyAlignment="1" applyProtection="1">
      <alignment horizontal="center"/>
      <protection locked="0"/>
    </xf>
    <xf numFmtId="44" fontId="5" fillId="0" borderId="45" xfId="1" applyFont="1" applyFill="1" applyBorder="1" applyAlignment="1" applyProtection="1">
      <alignment horizontal="center"/>
    </xf>
    <xf numFmtId="44" fontId="5" fillId="0" borderId="18" xfId="1" applyFont="1" applyFill="1" applyBorder="1" applyAlignment="1" applyProtection="1">
      <alignment horizontal="center"/>
    </xf>
    <xf numFmtId="0" fontId="6" fillId="0" borderId="0" xfId="0" applyFont="1" applyAlignment="1" applyProtection="1">
      <alignment horizontal="center"/>
      <protection locked="0"/>
    </xf>
    <xf numFmtId="0" fontId="6" fillId="0" borderId="30" xfId="0" applyFont="1" applyBorder="1" applyAlignment="1">
      <alignment horizontal="center" vertical="top"/>
    </xf>
    <xf numFmtId="0" fontId="6" fillId="0" borderId="19" xfId="0" applyFont="1" applyBorder="1" applyAlignment="1">
      <alignment horizontal="center" vertical="top"/>
    </xf>
    <xf numFmtId="0" fontId="6" fillId="0" borderId="21" xfId="0" applyFont="1" applyBorder="1" applyAlignment="1">
      <alignment horizontal="center" vertical="top"/>
    </xf>
    <xf numFmtId="0" fontId="16" fillId="8" borderId="33" xfId="0" applyFont="1" applyFill="1" applyBorder="1" applyAlignment="1">
      <alignment horizontal="center"/>
    </xf>
    <xf numFmtId="0" fontId="16" fillId="8" borderId="31" xfId="0" applyFont="1" applyFill="1" applyBorder="1" applyAlignment="1">
      <alignment horizontal="center"/>
    </xf>
    <xf numFmtId="0" fontId="16" fillId="8" borderId="36" xfId="0" applyFont="1" applyFill="1" applyBorder="1" applyAlignment="1">
      <alignment horizontal="center"/>
    </xf>
    <xf numFmtId="0" fontId="5" fillId="0" borderId="101" xfId="0" applyFont="1" applyBorder="1" applyAlignment="1">
      <alignment horizontal="center" wrapText="1"/>
    </xf>
    <xf numFmtId="0" fontId="5" fillId="0" borderId="102" xfId="0" applyFont="1" applyBorder="1" applyAlignment="1">
      <alignment horizontal="center"/>
    </xf>
    <xf numFmtId="0" fontId="5" fillId="0" borderId="103" xfId="0" applyFont="1" applyBorder="1" applyAlignment="1">
      <alignment horizontal="center"/>
    </xf>
    <xf numFmtId="0" fontId="6" fillId="0" borderId="27" xfId="0" applyFont="1" applyBorder="1" applyAlignment="1" applyProtection="1">
      <alignment horizontal="center" wrapText="1"/>
      <protection locked="0"/>
    </xf>
    <xf numFmtId="0" fontId="6" fillId="0" borderId="0" xfId="0" applyFont="1" applyAlignment="1" applyProtection="1">
      <alignment horizontal="center" wrapText="1"/>
      <protection locked="0"/>
    </xf>
    <xf numFmtId="0" fontId="6" fillId="0" borderId="18" xfId="0" applyFont="1" applyBorder="1" applyAlignment="1" applyProtection="1">
      <alignment horizontal="center" wrapText="1"/>
      <protection locked="0"/>
    </xf>
    <xf numFmtId="0" fontId="6" fillId="0" borderId="56" xfId="0" applyFont="1" applyBorder="1" applyAlignment="1">
      <alignment horizontal="center"/>
    </xf>
    <xf numFmtId="0" fontId="6" fillId="0" borderId="17" xfId="0" applyFont="1" applyBorder="1" applyAlignment="1">
      <alignment horizontal="center"/>
    </xf>
    <xf numFmtId="0" fontId="6" fillId="0" borderId="41" xfId="0" applyFont="1" applyBorder="1" applyAlignment="1">
      <alignment horizontal="center"/>
    </xf>
    <xf numFmtId="0" fontId="5" fillId="0" borderId="30" xfId="0" applyFont="1" applyBorder="1" applyAlignment="1" applyProtection="1">
      <alignment horizontal="center"/>
      <protection locked="0"/>
    </xf>
    <xf numFmtId="0" fontId="5" fillId="0" borderId="19" xfId="0" applyFont="1" applyBorder="1" applyAlignment="1" applyProtection="1">
      <alignment horizontal="center"/>
      <protection locked="0"/>
    </xf>
    <xf numFmtId="0" fontId="6" fillId="0" borderId="34" xfId="0" applyFont="1" applyBorder="1" applyAlignment="1">
      <alignment horizontal="center" vertical="top"/>
    </xf>
    <xf numFmtId="0" fontId="6" fillId="0" borderId="13" xfId="0" applyFont="1" applyBorder="1" applyAlignment="1">
      <alignment horizontal="center" vertical="top"/>
    </xf>
    <xf numFmtId="0" fontId="6" fillId="0" borderId="14" xfId="0" applyFont="1" applyBorder="1" applyAlignment="1">
      <alignment horizontal="center" vertical="top"/>
    </xf>
    <xf numFmtId="0" fontId="6" fillId="0" borderId="29" xfId="0" applyFont="1" applyBorder="1" applyAlignment="1">
      <alignment horizontal="center"/>
    </xf>
    <xf numFmtId="44" fontId="5" fillId="0" borderId="19" xfId="1" applyFont="1" applyBorder="1" applyAlignment="1" applyProtection="1">
      <alignment horizontal="center"/>
      <protection locked="0"/>
    </xf>
    <xf numFmtId="44" fontId="5" fillId="0" borderId="21" xfId="1" applyFont="1" applyBorder="1" applyAlignment="1" applyProtection="1">
      <alignment horizontal="center"/>
      <protection locked="0"/>
    </xf>
    <xf numFmtId="0" fontId="6" fillId="0" borderId="0" xfId="0" applyFont="1" applyAlignment="1">
      <alignment horizontal="center" vertical="center"/>
    </xf>
    <xf numFmtId="0" fontId="6" fillId="0" borderId="7" xfId="0" applyFont="1" applyBorder="1" applyAlignment="1">
      <alignment horizontal="center"/>
    </xf>
    <xf numFmtId="0" fontId="6" fillId="0" borderId="8" xfId="0" applyFont="1" applyBorder="1" applyAlignment="1">
      <alignment horizontal="center"/>
    </xf>
    <xf numFmtId="0" fontId="6" fillId="0" borderId="22" xfId="0" applyFont="1" applyBorder="1" applyAlignment="1">
      <alignment horizontal="center"/>
    </xf>
    <xf numFmtId="0" fontId="5" fillId="0" borderId="23" xfId="0" applyFont="1" applyBorder="1" applyAlignment="1" applyProtection="1">
      <alignment horizontal="center"/>
      <protection locked="0"/>
    </xf>
    <xf numFmtId="0" fontId="5" fillId="0" borderId="24" xfId="0" applyFont="1" applyBorder="1" applyAlignment="1" applyProtection="1">
      <alignment horizontal="center"/>
      <protection locked="0"/>
    </xf>
    <xf numFmtId="0" fontId="5" fillId="0" borderId="26" xfId="0" applyFont="1" applyBorder="1" applyAlignment="1" applyProtection="1">
      <alignment horizontal="center"/>
      <protection locked="0"/>
    </xf>
    <xf numFmtId="44" fontId="5" fillId="0" borderId="44" xfId="1" applyFont="1" applyBorder="1" applyAlignment="1" applyProtection="1">
      <alignment horizontal="center"/>
      <protection locked="0"/>
    </xf>
    <xf numFmtId="44" fontId="5" fillId="0" borderId="24" xfId="1" applyFont="1" applyBorder="1" applyAlignment="1" applyProtection="1">
      <alignment horizontal="center"/>
      <protection locked="0"/>
    </xf>
    <xf numFmtId="44" fontId="5" fillId="0" borderId="42" xfId="1" applyFont="1" applyBorder="1" applyAlignment="1" applyProtection="1">
      <alignment horizontal="center"/>
      <protection locked="0"/>
    </xf>
    <xf numFmtId="44" fontId="5" fillId="0" borderId="41" xfId="1" applyFont="1" applyFill="1" applyBorder="1" applyAlignment="1" applyProtection="1">
      <alignment horizontal="center"/>
    </xf>
    <xf numFmtId="44" fontId="5" fillId="0" borderId="37" xfId="1" applyFont="1" applyFill="1" applyBorder="1" applyAlignment="1" applyProtection="1">
      <alignment horizontal="center"/>
    </xf>
    <xf numFmtId="44" fontId="8" fillId="7" borderId="55" xfId="1" applyFont="1" applyFill="1" applyBorder="1" applyAlignment="1">
      <alignment horizontal="center"/>
    </xf>
    <xf numFmtId="44" fontId="8" fillId="7" borderId="38" xfId="1" applyFont="1" applyFill="1" applyBorder="1" applyAlignment="1">
      <alignment horizontal="center"/>
    </xf>
    <xf numFmtId="0" fontId="6" fillId="0" borderId="15" xfId="0" applyFont="1" applyBorder="1" applyAlignment="1">
      <alignment horizontal="center" vertical="top"/>
    </xf>
    <xf numFmtId="0" fontId="6" fillId="0" borderId="16" xfId="0" applyFont="1" applyBorder="1" applyAlignment="1">
      <alignment horizontal="center" vertical="top"/>
    </xf>
    <xf numFmtId="0" fontId="6" fillId="0" borderId="37" xfId="0" applyFont="1" applyBorder="1" applyAlignment="1">
      <alignment horizontal="center" vertical="top"/>
    </xf>
    <xf numFmtId="0" fontId="6" fillId="0" borderId="9" xfId="0" applyFont="1" applyBorder="1" applyAlignment="1">
      <alignment horizontal="center"/>
    </xf>
    <xf numFmtId="0" fontId="6" fillId="0" borderId="10" xfId="0" applyFont="1" applyBorder="1" applyAlignment="1">
      <alignment horizontal="center"/>
    </xf>
    <xf numFmtId="0" fontId="6" fillId="0" borderId="81" xfId="0" applyFont="1" applyBorder="1" applyAlignment="1" applyProtection="1">
      <alignment horizontal="center" wrapText="1"/>
      <protection locked="0"/>
    </xf>
    <xf numFmtId="0" fontId="8" fillId="7" borderId="11" xfId="0" applyFont="1" applyFill="1" applyBorder="1" applyAlignment="1">
      <alignment horizontal="center"/>
    </xf>
    <xf numFmtId="0" fontId="8" fillId="7" borderId="12" xfId="0" applyFont="1" applyFill="1" applyBorder="1" applyAlignment="1">
      <alignment horizontal="center"/>
    </xf>
    <xf numFmtId="0" fontId="8" fillId="7" borderId="54" xfId="0" applyFont="1" applyFill="1" applyBorder="1" applyAlignment="1">
      <alignment horizontal="center"/>
    </xf>
    <xf numFmtId="0" fontId="25" fillId="0" borderId="7" xfId="0" applyFont="1" applyBorder="1" applyAlignment="1">
      <alignment horizontal="center"/>
    </xf>
    <xf numFmtId="0" fontId="25" fillId="0" borderId="8" xfId="0" applyFont="1" applyBorder="1" applyAlignment="1">
      <alignment horizontal="center"/>
    </xf>
    <xf numFmtId="0" fontId="25" fillId="0" borderId="10" xfId="0" applyFont="1" applyBorder="1" applyAlignment="1">
      <alignment horizontal="center"/>
    </xf>
    <xf numFmtId="0" fontId="51" fillId="0" borderId="93" xfId="0" applyFont="1" applyBorder="1" applyAlignment="1">
      <alignment horizontal="center" vertical="top"/>
    </xf>
    <xf numFmtId="0" fontId="51" fillId="0" borderId="94" xfId="0" applyFont="1" applyBorder="1" applyAlignment="1">
      <alignment horizontal="center" vertical="top"/>
    </xf>
    <xf numFmtId="0" fontId="51" fillId="0" borderId="95" xfId="0" applyFont="1" applyBorder="1" applyAlignment="1">
      <alignment horizontal="center" vertical="top"/>
    </xf>
    <xf numFmtId="44" fontId="5" fillId="0" borderId="44" xfId="1" applyFont="1" applyFill="1" applyBorder="1" applyAlignment="1" applyProtection="1">
      <alignment vertical="center"/>
    </xf>
    <xf numFmtId="44" fontId="5" fillId="0" borderId="42" xfId="1" applyFont="1" applyFill="1" applyBorder="1" applyAlignment="1" applyProtection="1">
      <alignment vertical="center"/>
    </xf>
    <xf numFmtId="0" fontId="14" fillId="0" borderId="27" xfId="0" applyFont="1" applyBorder="1" applyAlignment="1">
      <alignment horizontal="center" vertical="center" wrapText="1"/>
    </xf>
    <xf numFmtId="0" fontId="14" fillId="0" borderId="0" xfId="0" applyFont="1" applyAlignment="1">
      <alignment horizontal="center" vertical="center" wrapText="1"/>
    </xf>
    <xf numFmtId="0" fontId="14" fillId="0" borderId="18" xfId="0" applyFont="1" applyBorder="1" applyAlignment="1">
      <alignment horizontal="center" vertical="center" wrapText="1"/>
    </xf>
    <xf numFmtId="0" fontId="16" fillId="8" borderId="34" xfId="0" applyFont="1" applyFill="1" applyBorder="1" applyAlignment="1">
      <alignment horizontal="center"/>
    </xf>
    <xf numFmtId="0" fontId="16" fillId="8" borderId="2" xfId="0" applyFont="1" applyFill="1" applyBorder="1" applyAlignment="1">
      <alignment horizontal="center"/>
    </xf>
    <xf numFmtId="0" fontId="16" fillId="8" borderId="13" xfId="0" applyFont="1" applyFill="1" applyBorder="1" applyAlignment="1">
      <alignment horizontal="center"/>
    </xf>
    <xf numFmtId="0" fontId="16" fillId="8" borderId="3" xfId="0" applyFont="1" applyFill="1" applyBorder="1" applyAlignment="1">
      <alignment horizontal="center"/>
    </xf>
    <xf numFmtId="0" fontId="6" fillId="0" borderId="23" xfId="0" applyFont="1" applyBorder="1" applyAlignment="1" applyProtection="1">
      <alignment horizontal="center"/>
      <protection locked="0"/>
    </xf>
    <xf numFmtId="0" fontId="6" fillId="0" borderId="26" xfId="0" applyFont="1" applyBorder="1" applyAlignment="1" applyProtection="1">
      <alignment horizontal="center"/>
      <protection locked="0"/>
    </xf>
    <xf numFmtId="0" fontId="5" fillId="0" borderId="82" xfId="0" applyFont="1" applyBorder="1" applyAlignment="1">
      <alignment horizontal="center"/>
    </xf>
    <xf numFmtId="0" fontId="5" fillId="0" borderId="83" xfId="0" applyFont="1" applyBorder="1" applyAlignment="1">
      <alignment horizontal="center"/>
    </xf>
    <xf numFmtId="0" fontId="5" fillId="0" borderId="84" xfId="0" applyFont="1" applyBorder="1" applyAlignment="1">
      <alignment horizont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pplyProtection="1">
      <alignment horizontal="center" wrapText="1"/>
      <protection locked="0"/>
    </xf>
    <xf numFmtId="0" fontId="6" fillId="0" borderId="8" xfId="0" applyFont="1" applyBorder="1" applyAlignment="1" applyProtection="1">
      <alignment horizontal="center" wrapText="1"/>
      <protection locked="0"/>
    </xf>
    <xf numFmtId="0" fontId="6" fillId="0" borderId="10" xfId="0" applyFont="1" applyBorder="1" applyAlignment="1" applyProtection="1">
      <alignment horizontal="center" wrapText="1"/>
      <protection locked="0"/>
    </xf>
    <xf numFmtId="44" fontId="5" fillId="0" borderId="9" xfId="1" applyFont="1" applyBorder="1" applyAlignment="1" applyProtection="1">
      <alignment horizontal="center"/>
      <protection locked="0"/>
    </xf>
    <xf numFmtId="44" fontId="5" fillId="0" borderId="8" xfId="1" applyFont="1" applyBorder="1" applyAlignment="1" applyProtection="1">
      <alignment horizontal="center"/>
      <protection locked="0"/>
    </xf>
    <xf numFmtId="44" fontId="5" fillId="0" borderId="10" xfId="1" applyFont="1" applyBorder="1" applyAlignment="1" applyProtection="1">
      <alignment horizontal="center"/>
      <protection locked="0"/>
    </xf>
    <xf numFmtId="0" fontId="5" fillId="0" borderId="7" xfId="0" applyFont="1" applyBorder="1" applyAlignment="1" applyProtection="1">
      <alignment horizontal="center"/>
      <protection locked="0"/>
    </xf>
    <xf numFmtId="0" fontId="5" fillId="0" borderId="8" xfId="0" applyFont="1" applyBorder="1" applyAlignment="1" applyProtection="1">
      <alignment horizontal="center"/>
      <protection locked="0"/>
    </xf>
    <xf numFmtId="0" fontId="5" fillId="0" borderId="22" xfId="0" applyFont="1" applyBorder="1" applyAlignment="1" applyProtection="1">
      <alignment horizontal="center"/>
      <protection locked="0"/>
    </xf>
    <xf numFmtId="0" fontId="6" fillId="0" borderId="15" xfId="0" applyFont="1" applyBorder="1" applyAlignment="1" applyProtection="1">
      <alignment horizontal="center"/>
      <protection locked="0"/>
    </xf>
    <xf numFmtId="0" fontId="6" fillId="0" borderId="20" xfId="0" applyFont="1" applyBorder="1" applyAlignment="1" applyProtection="1">
      <alignment horizontal="center"/>
      <protection locked="0"/>
    </xf>
    <xf numFmtId="0" fontId="16" fillId="8" borderId="4" xfId="0" applyFont="1" applyFill="1" applyBorder="1" applyAlignment="1">
      <alignment horizontal="center" vertical="center"/>
    </xf>
    <xf numFmtId="0" fontId="16" fillId="8" borderId="5" xfId="0" applyFont="1" applyFill="1" applyBorder="1" applyAlignment="1">
      <alignment horizontal="center" vertical="center"/>
    </xf>
    <xf numFmtId="0" fontId="25" fillId="0" borderId="90" xfId="0" applyFont="1" applyBorder="1" applyAlignment="1">
      <alignment horizontal="center"/>
    </xf>
    <xf numFmtId="0" fontId="25" fillId="0" borderId="92" xfId="0" applyFont="1" applyBorder="1" applyAlignment="1">
      <alignment horizontal="center"/>
    </xf>
    <xf numFmtId="0" fontId="6" fillId="0" borderId="81" xfId="0" applyFont="1" applyBorder="1" applyAlignment="1">
      <alignment horizontal="center"/>
    </xf>
    <xf numFmtId="0" fontId="6" fillId="0" borderId="81" xfId="0" applyFont="1" applyBorder="1" applyAlignment="1">
      <alignment horizontal="center" wrapText="1"/>
    </xf>
    <xf numFmtId="0" fontId="12" fillId="0" borderId="99" xfId="0" applyFont="1" applyBorder="1" applyAlignment="1" applyProtection="1">
      <alignment horizontal="center" vertical="top"/>
      <protection locked="0"/>
    </xf>
    <xf numFmtId="0" fontId="12" fillId="0" borderId="97" xfId="0" applyFont="1" applyBorder="1" applyAlignment="1" applyProtection="1">
      <alignment horizontal="center" vertical="top"/>
      <protection locked="0"/>
    </xf>
    <xf numFmtId="0" fontId="5" fillId="0" borderId="85" xfId="0" applyFont="1" applyBorder="1" applyAlignment="1">
      <alignment horizontal="center"/>
    </xf>
    <xf numFmtId="0" fontId="5" fillId="0" borderId="87" xfId="0" applyFont="1" applyBorder="1" applyAlignment="1">
      <alignment horizontal="center"/>
    </xf>
    <xf numFmtId="0" fontId="25" fillId="0" borderId="90" xfId="0" applyFont="1" applyBorder="1" applyAlignment="1">
      <alignment horizontal="center" wrapText="1"/>
    </xf>
    <xf numFmtId="0" fontId="25" fillId="0" borderId="92" xfId="0" applyFont="1" applyBorder="1" applyAlignment="1">
      <alignment horizontal="center" wrapText="1"/>
    </xf>
    <xf numFmtId="0" fontId="5" fillId="0" borderId="86" xfId="0" applyFont="1" applyBorder="1" applyAlignment="1">
      <alignment horizontal="center"/>
    </xf>
    <xf numFmtId="0" fontId="25" fillId="0" borderId="91" xfId="0" applyFont="1" applyBorder="1" applyAlignment="1">
      <alignment horizontal="center"/>
    </xf>
    <xf numFmtId="0" fontId="5" fillId="0" borderId="9" xfId="0" applyFont="1" applyBorder="1" applyProtection="1">
      <protection locked="0"/>
    </xf>
    <xf numFmtId="0" fontId="5" fillId="0" borderId="8" xfId="0" applyFont="1" applyBorder="1" applyProtection="1">
      <protection locked="0"/>
    </xf>
    <xf numFmtId="0" fontId="5" fillId="0" borderId="22" xfId="0" applyFont="1" applyBorder="1" applyProtection="1">
      <protection locked="0"/>
    </xf>
    <xf numFmtId="0" fontId="6" fillId="7" borderId="11" xfId="0" applyFont="1" applyFill="1" applyBorder="1" applyAlignment="1">
      <alignment horizontal="center"/>
    </xf>
    <xf numFmtId="0" fontId="6" fillId="7" borderId="12" xfId="0" applyFont="1" applyFill="1" applyBorder="1" applyAlignment="1">
      <alignment horizontal="center"/>
    </xf>
    <xf numFmtId="0" fontId="6" fillId="7" borderId="54" xfId="0" applyFont="1" applyFill="1" applyBorder="1" applyAlignment="1">
      <alignment horizontal="center"/>
    </xf>
    <xf numFmtId="0" fontId="6" fillId="7" borderId="55" xfId="0" applyFont="1" applyFill="1" applyBorder="1" applyAlignment="1" applyProtection="1">
      <alignment horizontal="center"/>
      <protection locked="0"/>
    </xf>
    <xf numFmtId="0" fontId="6" fillId="7" borderId="12" xfId="0" applyFont="1" applyFill="1" applyBorder="1" applyAlignment="1" applyProtection="1">
      <alignment horizontal="center"/>
      <protection locked="0"/>
    </xf>
    <xf numFmtId="0" fontId="6" fillId="7" borderId="54" xfId="0" applyFont="1" applyFill="1" applyBorder="1" applyAlignment="1" applyProtection="1">
      <alignment horizontal="center"/>
      <protection locked="0"/>
    </xf>
    <xf numFmtId="0" fontId="16" fillId="8" borderId="23" xfId="0" applyFont="1" applyFill="1" applyBorder="1" applyAlignment="1">
      <alignment horizontal="center" vertical="center"/>
    </xf>
    <xf numFmtId="0" fontId="16" fillId="8" borderId="24" xfId="0" applyFont="1" applyFill="1" applyBorder="1" applyAlignment="1">
      <alignment horizontal="center" vertical="center"/>
    </xf>
    <xf numFmtId="0" fontId="54" fillId="0" borderId="9" xfId="0" applyFont="1" applyBorder="1" applyAlignment="1">
      <alignment horizontal="left" vertical="top" wrapText="1"/>
    </xf>
    <xf numFmtId="0" fontId="5" fillId="0" borderId="8" xfId="0" applyFont="1" applyBorder="1" applyAlignment="1">
      <alignment horizontal="left" vertical="top" wrapText="1"/>
    </xf>
    <xf numFmtId="0" fontId="5" fillId="0" borderId="22" xfId="0" applyFont="1" applyBorder="1" applyAlignment="1">
      <alignment horizontal="left" vertical="top" wrapText="1"/>
    </xf>
    <xf numFmtId="0" fontId="5" fillId="7" borderId="27" xfId="0" applyFont="1" applyFill="1" applyBorder="1" applyAlignment="1">
      <alignment horizontal="center"/>
    </xf>
    <xf numFmtId="0" fontId="5" fillId="7" borderId="0" xfId="0" applyFont="1" applyFill="1" applyAlignment="1">
      <alignment horizontal="center"/>
    </xf>
    <xf numFmtId="0" fontId="6" fillId="0" borderId="19" xfId="0" applyFont="1" applyBorder="1" applyAlignment="1">
      <alignment horizontal="center"/>
    </xf>
    <xf numFmtId="0" fontId="5" fillId="0" borderId="9" xfId="0" applyFont="1" applyBorder="1" applyAlignment="1" applyProtection="1">
      <alignment horizontal="center"/>
      <protection locked="0"/>
    </xf>
    <xf numFmtId="0" fontId="16" fillId="8" borderId="62" xfId="0" applyFont="1" applyFill="1" applyBorder="1" applyAlignment="1">
      <alignment horizontal="center" vertical="center"/>
    </xf>
    <xf numFmtId="0" fontId="16" fillId="8" borderId="63" xfId="0" applyFont="1" applyFill="1" applyBorder="1" applyAlignment="1">
      <alignment horizontal="center" vertical="center"/>
    </xf>
    <xf numFmtId="0" fontId="16" fillId="8" borderId="64" xfId="0" applyFont="1" applyFill="1" applyBorder="1" applyAlignment="1">
      <alignment horizontal="center" vertical="center"/>
    </xf>
    <xf numFmtId="0" fontId="8" fillId="7" borderId="15" xfId="0" applyFont="1" applyFill="1" applyBorder="1" applyAlignment="1">
      <alignment horizontal="center"/>
    </xf>
    <xf numFmtId="0" fontId="47" fillId="7" borderId="16" xfId="0" applyFont="1" applyFill="1" applyBorder="1" applyAlignment="1">
      <alignment horizontal="center"/>
    </xf>
    <xf numFmtId="0" fontId="14" fillId="0" borderId="9" xfId="0" applyFont="1" applyBorder="1" applyAlignment="1" applyProtection="1">
      <alignment horizontal="center"/>
      <protection locked="0"/>
    </xf>
    <xf numFmtId="0" fontId="14" fillId="0" borderId="8" xfId="0" applyFont="1" applyBorder="1" applyAlignment="1" applyProtection="1">
      <alignment horizontal="center"/>
      <protection locked="0"/>
    </xf>
    <xf numFmtId="0" fontId="5" fillId="0" borderId="19" xfId="0" applyFont="1" applyBorder="1" applyAlignment="1" applyProtection="1">
      <alignment horizontal="left" vertical="center" wrapText="1"/>
      <protection locked="0"/>
    </xf>
    <xf numFmtId="0" fontId="16" fillId="8" borderId="78" xfId="0" applyFont="1" applyFill="1" applyBorder="1" applyAlignment="1" applyProtection="1">
      <alignment horizontal="center" vertical="center"/>
      <protection locked="0"/>
    </xf>
    <xf numFmtId="0" fontId="16" fillId="8" borderId="79" xfId="0" applyFont="1" applyFill="1" applyBorder="1" applyAlignment="1" applyProtection="1">
      <alignment horizontal="center" vertical="center"/>
      <protection locked="0"/>
    </xf>
    <xf numFmtId="0" fontId="16" fillId="8" borderId="80" xfId="0" applyFont="1" applyFill="1" applyBorder="1" applyAlignment="1" applyProtection="1">
      <alignment horizontal="center" vertical="center"/>
      <protection locked="0"/>
    </xf>
    <xf numFmtId="0" fontId="8" fillId="7" borderId="56" xfId="0" applyFont="1" applyFill="1" applyBorder="1" applyAlignment="1">
      <alignment horizontal="center"/>
    </xf>
    <xf numFmtId="0" fontId="8" fillId="7" borderId="17" xfId="0" applyFont="1" applyFill="1" applyBorder="1" applyAlignment="1">
      <alignment horizontal="center"/>
    </xf>
    <xf numFmtId="0" fontId="8" fillId="7" borderId="29" xfId="0" applyFont="1" applyFill="1" applyBorder="1" applyAlignment="1">
      <alignment horizontal="center"/>
    </xf>
    <xf numFmtId="0" fontId="11" fillId="7" borderId="1" xfId="0" applyFont="1" applyFill="1" applyBorder="1" applyAlignment="1" applyProtection="1">
      <alignment horizontal="center"/>
      <protection locked="0"/>
    </xf>
    <xf numFmtId="0" fontId="11" fillId="7" borderId="2" xfId="0" applyFont="1" applyFill="1" applyBorder="1" applyAlignment="1" applyProtection="1">
      <alignment horizontal="center"/>
      <protection locked="0"/>
    </xf>
    <xf numFmtId="0" fontId="11" fillId="7" borderId="53" xfId="0" applyFont="1" applyFill="1" applyBorder="1" applyAlignment="1" applyProtection="1">
      <alignment horizontal="center"/>
      <protection locked="0"/>
    </xf>
    <xf numFmtId="0" fontId="6" fillId="7" borderId="55" xfId="0" applyFont="1" applyFill="1" applyBorder="1" applyAlignment="1" applyProtection="1">
      <alignment horizontal="center" vertical="center"/>
      <protection locked="0"/>
    </xf>
    <xf numFmtId="0" fontId="6" fillId="7" borderId="12" xfId="0" applyFont="1" applyFill="1" applyBorder="1" applyAlignment="1" applyProtection="1">
      <alignment horizontal="center" vertical="center"/>
      <protection locked="0"/>
    </xf>
    <xf numFmtId="0" fontId="6" fillId="7" borderId="54" xfId="0" applyFont="1" applyFill="1" applyBorder="1" applyAlignment="1" applyProtection="1">
      <alignment horizontal="center" vertical="center"/>
      <protection locked="0"/>
    </xf>
    <xf numFmtId="0" fontId="6" fillId="7" borderId="52" xfId="0" applyFont="1" applyFill="1" applyBorder="1" applyAlignment="1" applyProtection="1">
      <alignment horizontal="center"/>
      <protection locked="0"/>
    </xf>
    <xf numFmtId="0" fontId="6" fillId="7" borderId="2" xfId="0" applyFont="1" applyFill="1" applyBorder="1" applyAlignment="1" applyProtection="1">
      <alignment horizontal="center"/>
      <protection locked="0"/>
    </xf>
    <xf numFmtId="0" fontId="6" fillId="7" borderId="53" xfId="0" applyFont="1" applyFill="1" applyBorder="1" applyAlignment="1" applyProtection="1">
      <alignment horizontal="center"/>
      <protection locked="0"/>
    </xf>
    <xf numFmtId="0" fontId="6" fillId="0" borderId="62" xfId="0" applyFont="1" applyBorder="1" applyAlignment="1">
      <alignment horizontal="center" vertical="center" wrapText="1"/>
    </xf>
    <xf numFmtId="0" fontId="6" fillId="0" borderId="63" xfId="0" applyFont="1" applyBorder="1" applyAlignment="1">
      <alignment horizontal="center" vertical="center" wrapText="1"/>
    </xf>
    <xf numFmtId="0" fontId="6" fillId="0" borderId="64" xfId="0" applyFont="1" applyBorder="1" applyAlignment="1">
      <alignment horizontal="center" vertical="center" wrapText="1"/>
    </xf>
    <xf numFmtId="0" fontId="52" fillId="0" borderId="0" xfId="0" applyFont="1" applyAlignment="1">
      <alignment horizontal="center" vertical="center" wrapText="1"/>
    </xf>
    <xf numFmtId="0" fontId="6" fillId="0" borderId="45" xfId="0" applyFont="1" applyBorder="1" applyAlignment="1">
      <alignment horizontal="left" wrapText="1"/>
    </xf>
    <xf numFmtId="0" fontId="6" fillId="0" borderId="0" xfId="0" applyFont="1" applyAlignment="1">
      <alignment horizontal="left" wrapText="1"/>
    </xf>
    <xf numFmtId="0" fontId="6" fillId="0" borderId="45" xfId="0" applyFont="1" applyBorder="1" applyAlignment="1">
      <alignment horizontal="left"/>
    </xf>
    <xf numFmtId="0" fontId="6" fillId="0" borderId="0" xfId="0" applyFont="1" applyAlignment="1">
      <alignment horizontal="left"/>
    </xf>
    <xf numFmtId="0" fontId="5" fillId="0" borderId="27"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0" borderId="69" xfId="0" applyFont="1" applyBorder="1" applyAlignment="1" applyProtection="1">
      <alignment horizontal="left" vertical="center" wrapText="1"/>
      <protection locked="0"/>
    </xf>
    <xf numFmtId="0" fontId="6" fillId="7" borderId="44" xfId="0" applyFont="1" applyFill="1" applyBorder="1" applyAlignment="1">
      <alignment horizontal="center" vertical="center"/>
    </xf>
    <xf numFmtId="0" fontId="6" fillId="7" borderId="24" xfId="0" applyFont="1" applyFill="1" applyBorder="1" applyAlignment="1">
      <alignment horizontal="center" vertical="center"/>
    </xf>
    <xf numFmtId="0" fontId="6" fillId="7" borderId="26" xfId="0" applyFont="1" applyFill="1" applyBorder="1" applyAlignment="1">
      <alignment horizontal="center" vertical="center"/>
    </xf>
    <xf numFmtId="0" fontId="6" fillId="7" borderId="62" xfId="0" applyFont="1" applyFill="1" applyBorder="1" applyAlignment="1">
      <alignment horizontal="left" vertical="center" wrapText="1"/>
    </xf>
    <xf numFmtId="0" fontId="6" fillId="7" borderId="63" xfId="0" applyFont="1" applyFill="1" applyBorder="1" applyAlignment="1">
      <alignment horizontal="left" vertical="center" wrapText="1"/>
    </xf>
    <xf numFmtId="0" fontId="6" fillId="7" borderId="64" xfId="0" applyFont="1" applyFill="1" applyBorder="1" applyAlignment="1">
      <alignment horizontal="left" vertical="center" wrapText="1"/>
    </xf>
    <xf numFmtId="0" fontId="28" fillId="0" borderId="65"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66" xfId="0" applyFont="1" applyBorder="1" applyAlignment="1">
      <alignment horizontal="center" vertical="center" wrapText="1"/>
    </xf>
    <xf numFmtId="0" fontId="13" fillId="0" borderId="52" xfId="2" applyFont="1" applyBorder="1" applyAlignment="1">
      <alignment horizontal="center"/>
    </xf>
    <xf numFmtId="0" fontId="13" fillId="0" borderId="2" xfId="2" applyFont="1" applyBorder="1" applyAlignment="1">
      <alignment horizontal="center"/>
    </xf>
    <xf numFmtId="0" fontId="13" fillId="0" borderId="67" xfId="2" applyFont="1" applyBorder="1" applyAlignment="1">
      <alignment horizontal="center"/>
    </xf>
    <xf numFmtId="0" fontId="6" fillId="7" borderId="11" xfId="0" applyFont="1" applyFill="1" applyBorder="1" applyAlignment="1" applyProtection="1">
      <alignment horizontal="center"/>
      <protection locked="0"/>
    </xf>
    <xf numFmtId="0" fontId="6" fillId="7" borderId="74" xfId="0" applyFont="1" applyFill="1" applyBorder="1" applyAlignment="1" applyProtection="1">
      <alignment horizontal="center"/>
      <protection locked="0"/>
    </xf>
    <xf numFmtId="0" fontId="6" fillId="0" borderId="16" xfId="0" applyFont="1" applyBorder="1" applyAlignment="1" applyProtection="1">
      <alignment horizontal="left"/>
      <protection locked="0"/>
    </xf>
    <xf numFmtId="0" fontId="6" fillId="0" borderId="8" xfId="0" applyFont="1" applyBorder="1" applyAlignment="1" applyProtection="1">
      <alignment horizontal="left"/>
      <protection locked="0"/>
    </xf>
    <xf numFmtId="0" fontId="5" fillId="0" borderId="19" xfId="0" applyFont="1" applyBorder="1" applyAlignment="1" applyProtection="1">
      <alignment horizontal="left" vertical="top" wrapText="1"/>
      <protection locked="0"/>
    </xf>
    <xf numFmtId="0" fontId="5" fillId="0" borderId="71" xfId="0" applyFont="1" applyBorder="1" applyAlignment="1" applyProtection="1">
      <alignment horizontal="left" vertical="top" wrapText="1"/>
      <protection locked="0"/>
    </xf>
    <xf numFmtId="0" fontId="31" fillId="7" borderId="45" xfId="0" applyFont="1" applyFill="1" applyBorder="1" applyAlignment="1">
      <alignment horizontal="center"/>
    </xf>
    <xf numFmtId="0" fontId="31" fillId="7" borderId="0" xfId="0" applyFont="1" applyFill="1" applyAlignment="1">
      <alignment horizontal="center"/>
    </xf>
    <xf numFmtId="0" fontId="31" fillId="7" borderId="45" xfId="0" applyFont="1" applyFill="1" applyBorder="1" applyAlignment="1">
      <alignment horizontal="right"/>
    </xf>
    <xf numFmtId="0" fontId="31" fillId="7" borderId="0" xfId="0" applyFont="1" applyFill="1" applyAlignment="1">
      <alignment horizontal="right"/>
    </xf>
    <xf numFmtId="164" fontId="30" fillId="7" borderId="0" xfId="0" applyNumberFormat="1" applyFont="1" applyFill="1" applyAlignment="1">
      <alignment horizontal="left"/>
    </xf>
    <xf numFmtId="164" fontId="30" fillId="7" borderId="69" xfId="0" applyNumberFormat="1" applyFont="1" applyFill="1" applyBorder="1" applyAlignment="1">
      <alignment horizontal="left"/>
    </xf>
    <xf numFmtId="0" fontId="30" fillId="0" borderId="0" xfId="0" applyFont="1" applyAlignment="1">
      <alignment horizontal="center"/>
    </xf>
    <xf numFmtId="0" fontId="30" fillId="0" borderId="69" xfId="0" applyFont="1" applyBorder="1" applyAlignment="1">
      <alignment horizontal="center"/>
    </xf>
  </cellXfs>
  <cellStyles count="5">
    <cellStyle name="Currency" xfId="1" builtinId="4"/>
    <cellStyle name="Hyperlink" xfId="2" builtinId="8"/>
    <cellStyle name="Normal" xfId="0" builtinId="0"/>
    <cellStyle name="Normal 2" xfId="3" xr:uid="{00000000-0005-0000-0000-000003000000}"/>
    <cellStyle name="Normal 3" xfId="4" xr:uid="{00000000-0005-0000-0000-00000400000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xdr:col>
      <xdr:colOff>4334933</xdr:colOff>
      <xdr:row>0</xdr:row>
      <xdr:rowOff>254000</xdr:rowOff>
    </xdr:from>
    <xdr:to>
      <xdr:col>3</xdr:col>
      <xdr:colOff>254000</xdr:colOff>
      <xdr:row>0</xdr:row>
      <xdr:rowOff>254000</xdr:rowOff>
    </xdr:to>
    <xdr:cxnSp macro="">
      <xdr:nvCxnSpPr>
        <xdr:cNvPr id="3" name="Straight Arrow Connector 2">
          <a:extLst>
            <a:ext uri="{FF2B5EF4-FFF2-40B4-BE49-F238E27FC236}">
              <a16:creationId xmlns:a16="http://schemas.microsoft.com/office/drawing/2014/main" id="{89BCAA28-2E22-344E-2A21-C05A71505B84}"/>
            </a:ext>
          </a:extLst>
        </xdr:cNvPr>
        <xdr:cNvCxnSpPr/>
      </xdr:nvCxnSpPr>
      <xdr:spPr>
        <a:xfrm>
          <a:off x="13589000" y="254000"/>
          <a:ext cx="414867" cy="0"/>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mailto:Elizabeth.Sanabria@mass.gov" TargetMode="External"/><Relationship Id="rId1" Type="http://schemas.openxmlformats.org/officeDocument/2006/relationships/hyperlink" Target="mailto:Meghan.M.McCann@mass.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sheetPr>
  <dimension ref="A1:B29"/>
  <sheetViews>
    <sheetView showGridLines="0" zoomScaleNormal="100" workbookViewId="0">
      <selection activeCell="A14" sqref="A14"/>
    </sheetView>
  </sheetViews>
  <sheetFormatPr defaultColWidth="8.6328125" defaultRowHeight="16"/>
  <cols>
    <col min="1" max="1" width="143.54296875" style="19" customWidth="1"/>
    <col min="2" max="2" width="57.36328125" style="19" customWidth="1"/>
    <col min="3" max="16384" width="8.6328125" style="19"/>
  </cols>
  <sheetData>
    <row r="1" spans="1:2" ht="66" customHeight="1" thickBot="1">
      <c r="A1" s="18" t="s">
        <v>0</v>
      </c>
    </row>
    <row r="2" spans="1:2" ht="6.65" customHeight="1">
      <c r="A2" s="20"/>
    </row>
    <row r="3" spans="1:2" ht="333" customHeight="1" thickBot="1">
      <c r="A3" s="97" t="s">
        <v>1</v>
      </c>
      <c r="B3" s="98"/>
    </row>
    <row r="4" spans="1:2" ht="12" customHeight="1" thickBot="1"/>
    <row r="5" spans="1:2" ht="16.5" thickBot="1">
      <c r="A5" s="22" t="s">
        <v>2</v>
      </c>
    </row>
    <row r="6" spans="1:2" ht="48.65" customHeight="1" thickBot="1">
      <c r="A6" s="23" t="s">
        <v>3</v>
      </c>
    </row>
    <row r="7" spans="1:2" ht="7.5" customHeight="1" thickBot="1"/>
    <row r="8" spans="1:2" ht="16.5" thickBot="1">
      <c r="A8" s="22" t="s">
        <v>4</v>
      </c>
    </row>
    <row r="9" spans="1:2" ht="51.65" customHeight="1">
      <c r="A9" s="334" t="s">
        <v>5</v>
      </c>
    </row>
    <row r="10" spans="1:2" ht="8.75" customHeight="1">
      <c r="A10" s="335"/>
    </row>
    <row r="11" spans="1:2" ht="43.4" customHeight="1">
      <c r="A11" s="335" t="s">
        <v>6</v>
      </c>
    </row>
    <row r="12" spans="1:2" ht="7.4" customHeight="1">
      <c r="A12" s="335"/>
    </row>
    <row r="13" spans="1:2" ht="69" customHeight="1">
      <c r="A13" s="179" t="s">
        <v>7</v>
      </c>
    </row>
    <row r="14" spans="1:2" ht="39" customHeight="1">
      <c r="A14" s="217" t="s">
        <v>8</v>
      </c>
    </row>
    <row r="15" spans="1:2" ht="33.75" customHeight="1" thickBot="1">
      <c r="A15" s="217" t="s">
        <v>9</v>
      </c>
    </row>
    <row r="16" spans="1:2" ht="16.5" thickBot="1">
      <c r="A16" s="22" t="s">
        <v>10</v>
      </c>
    </row>
    <row r="17" spans="1:1" ht="28.4" customHeight="1" thickBot="1">
      <c r="A17" s="218" t="s">
        <v>11</v>
      </c>
    </row>
    <row r="18" spans="1:1" ht="8.25" customHeight="1" thickBot="1"/>
    <row r="19" spans="1:1" ht="16.5" thickBot="1">
      <c r="A19" s="22" t="s">
        <v>12</v>
      </c>
    </row>
    <row r="20" spans="1:1" ht="42" customHeight="1" thickBot="1">
      <c r="A20" s="24" t="s">
        <v>13</v>
      </c>
    </row>
    <row r="21" spans="1:1" ht="8.25" customHeight="1" thickBot="1"/>
    <row r="22" spans="1:1" ht="16.5" thickBot="1">
      <c r="A22" s="22" t="s">
        <v>14</v>
      </c>
    </row>
    <row r="23" spans="1:1" ht="115.5" customHeight="1">
      <c r="A23" s="154" t="s">
        <v>15</v>
      </c>
    </row>
    <row r="24" spans="1:1" s="96" customFormat="1" ht="49.5" customHeight="1">
      <c r="A24" s="99" t="s">
        <v>16</v>
      </c>
    </row>
    <row r="25" spans="1:1" ht="4.5" customHeight="1">
      <c r="A25" s="25"/>
    </row>
    <row r="26" spans="1:1" s="104" customFormat="1" ht="48.5" thickBot="1">
      <c r="A26" s="103" t="s">
        <v>17</v>
      </c>
    </row>
    <row r="27" spans="1:1" ht="16.5" thickBot="1">
      <c r="A27" s="26"/>
    </row>
    <row r="28" spans="1:1" ht="16.5" thickBot="1">
      <c r="A28" s="22" t="s">
        <v>18</v>
      </c>
    </row>
    <row r="29" spans="1:1" ht="120" customHeight="1" thickBot="1">
      <c r="A29" s="21" t="s">
        <v>19</v>
      </c>
    </row>
  </sheetData>
  <sheetProtection algorithmName="SHA-512" hashValue="pVqgzIjrSxBBgnUiJduj6isjD56U0Nq/Ktrq6G6zGaiASebmMk7L/OXZaKX/QI4Sto26AwKyrI3bgx7Sam+9Rw==" saltValue="6oANO/MGU+PCiYXqv05ylQ==" spinCount="100000" sheet="1" objects="1" scenarios="1"/>
  <mergeCells count="2">
    <mergeCell ref="A9:A10"/>
    <mergeCell ref="A11:A12"/>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1:Y50"/>
  <sheetViews>
    <sheetView tabSelected="1" zoomScaleNormal="100" workbookViewId="0">
      <selection activeCell="D22" sqref="D22"/>
    </sheetView>
  </sheetViews>
  <sheetFormatPr defaultColWidth="8.6328125" defaultRowHeight="14.5"/>
  <cols>
    <col min="1" max="1" width="40.36328125" style="1" bestFit="1" customWidth="1"/>
    <col min="2" max="2" width="10.6328125" style="1" bestFit="1" customWidth="1"/>
    <col min="3" max="3" width="35.6328125" style="1" customWidth="1"/>
    <col min="4" max="4" width="13.453125" style="1" bestFit="1" customWidth="1"/>
    <col min="5" max="5" width="8.6328125" style="1"/>
    <col min="6" max="6" width="14.6328125" style="1" customWidth="1"/>
    <col min="7" max="7" width="8.6328125" style="1"/>
    <col min="8" max="8" width="9.453125" style="1" customWidth="1"/>
    <col min="9" max="9" width="10.36328125" style="1" hidden="1" customWidth="1"/>
    <col min="10" max="10" width="11.36328125" style="1" customWidth="1"/>
    <col min="11" max="16384" width="8.6328125" style="1"/>
  </cols>
  <sheetData>
    <row r="1" spans="1:9" ht="54.75" customHeight="1">
      <c r="A1" s="299" t="s">
        <v>216</v>
      </c>
      <c r="B1" s="300"/>
      <c r="C1" s="300"/>
      <c r="D1" s="301"/>
      <c r="E1" s="301"/>
      <c r="F1" s="302"/>
    </row>
    <row r="2" spans="1:9" ht="20.149999999999999" customHeight="1">
      <c r="A2" s="2" t="s">
        <v>20</v>
      </c>
      <c r="B2" s="305"/>
      <c r="C2" s="305"/>
      <c r="D2" s="303" t="s">
        <v>21</v>
      </c>
      <c r="E2" s="303"/>
      <c r="F2" s="303"/>
      <c r="I2" s="1" t="s">
        <v>22</v>
      </c>
    </row>
    <row r="3" spans="1:9" ht="20.149999999999999" customHeight="1">
      <c r="A3" s="2" t="s">
        <v>23</v>
      </c>
      <c r="B3" s="305"/>
      <c r="C3" s="305"/>
      <c r="D3" s="304" t="s">
        <v>22</v>
      </c>
      <c r="E3" s="304"/>
      <c r="F3" s="304"/>
      <c r="I3" s="3" t="s">
        <v>24</v>
      </c>
    </row>
    <row r="4" spans="1:9" ht="20.149999999999999" customHeight="1">
      <c r="A4" s="2" t="s">
        <v>25</v>
      </c>
      <c r="B4" s="305"/>
      <c r="C4" s="305"/>
      <c r="D4" s="169" t="s">
        <v>26</v>
      </c>
      <c r="E4" s="170"/>
      <c r="F4" s="171"/>
      <c r="I4" s="1" t="s">
        <v>27</v>
      </c>
    </row>
    <row r="5" spans="1:9" ht="20.149999999999999" customHeight="1">
      <c r="A5" s="4" t="s">
        <v>28</v>
      </c>
      <c r="B5" s="306"/>
      <c r="C5" s="306"/>
      <c r="D5" s="304"/>
      <c r="E5" s="304"/>
      <c r="F5" s="304"/>
      <c r="I5" s="1" t="s">
        <v>29</v>
      </c>
    </row>
    <row r="6" spans="1:9" ht="20.149999999999999" customHeight="1">
      <c r="A6" s="4" t="s">
        <v>30</v>
      </c>
      <c r="B6" s="307"/>
      <c r="C6" s="307"/>
      <c r="D6" s="303" t="s">
        <v>31</v>
      </c>
      <c r="E6" s="303"/>
      <c r="F6" s="303"/>
      <c r="I6" s="1" t="s">
        <v>32</v>
      </c>
    </row>
    <row r="7" spans="1:9" ht="20.149999999999999" customHeight="1">
      <c r="A7" s="4" t="s">
        <v>33</v>
      </c>
      <c r="B7" s="309"/>
      <c r="C7" s="306"/>
      <c r="D7" s="313"/>
      <c r="E7" s="313"/>
      <c r="F7" s="313"/>
    </row>
    <row r="8" spans="1:9" ht="20.149999999999999" customHeight="1">
      <c r="A8" s="2" t="s">
        <v>34</v>
      </c>
      <c r="B8" s="305"/>
      <c r="C8" s="305"/>
      <c r="D8" s="314"/>
      <c r="E8" s="314"/>
      <c r="F8" s="314"/>
    </row>
    <row r="9" spans="1:9" ht="20.149999999999999" customHeight="1">
      <c r="A9" s="2" t="s">
        <v>35</v>
      </c>
      <c r="B9" s="308"/>
      <c r="C9" s="309"/>
      <c r="D9" s="303" t="s">
        <v>36</v>
      </c>
      <c r="E9" s="303"/>
      <c r="F9" s="303"/>
    </row>
    <row r="10" spans="1:9" ht="20.149999999999999" customHeight="1">
      <c r="A10" s="5" t="s">
        <v>37</v>
      </c>
      <c r="B10" s="311"/>
      <c r="C10" s="312"/>
      <c r="D10" s="303"/>
      <c r="E10" s="303"/>
      <c r="F10" s="303"/>
      <c r="I10" s="1" t="s">
        <v>22</v>
      </c>
    </row>
    <row r="11" spans="1:9" ht="20.149999999999999" customHeight="1">
      <c r="A11" s="181" t="s">
        <v>38</v>
      </c>
      <c r="B11" s="310"/>
      <c r="C11" s="310"/>
      <c r="D11" s="322" t="s">
        <v>22</v>
      </c>
      <c r="E11" s="323"/>
      <c r="F11" s="324"/>
      <c r="I11" s="1" t="s">
        <v>39</v>
      </c>
    </row>
    <row r="12" spans="1:9" ht="19" thickBot="1">
      <c r="A12" s="315" t="s">
        <v>4</v>
      </c>
      <c r="B12" s="316"/>
      <c r="C12" s="316"/>
      <c r="D12" s="317"/>
      <c r="E12" s="317"/>
      <c r="F12" s="318"/>
      <c r="I12" s="1" t="s">
        <v>40</v>
      </c>
    </row>
    <row r="13" spans="1:9" ht="34.4" customHeight="1">
      <c r="A13" s="319" t="s">
        <v>41</v>
      </c>
      <c r="B13" s="320"/>
      <c r="C13" s="321"/>
      <c r="D13" s="7" t="s">
        <v>42</v>
      </c>
      <c r="E13" s="7" t="s">
        <v>43</v>
      </c>
      <c r="F13" s="138" t="s">
        <v>44</v>
      </c>
      <c r="I13" s="1" t="s">
        <v>45</v>
      </c>
    </row>
    <row r="14" spans="1:9" ht="20.149999999999999" customHeight="1">
      <c r="A14" s="325" t="s">
        <v>46</v>
      </c>
      <c r="B14" s="326"/>
      <c r="C14" s="326"/>
      <c r="D14" s="147"/>
      <c r="E14" s="8">
        <v>67.400000000000006</v>
      </c>
      <c r="F14" s="139">
        <f>D14*E14</f>
        <v>0</v>
      </c>
    </row>
    <row r="15" spans="1:9" ht="20.149999999999999" customHeight="1">
      <c r="A15" s="328" t="s">
        <v>47</v>
      </c>
      <c r="B15" s="329"/>
      <c r="C15" s="330"/>
      <c r="D15" s="147"/>
      <c r="E15" s="10">
        <v>67.400000000000006</v>
      </c>
      <c r="F15" s="140">
        <f>E15*D15</f>
        <v>0</v>
      </c>
    </row>
    <row r="16" spans="1:9" ht="20.149999999999999" customHeight="1">
      <c r="A16" s="328" t="s">
        <v>48</v>
      </c>
      <c r="B16" s="329"/>
      <c r="C16" s="330"/>
      <c r="D16" s="148">
        <v>0</v>
      </c>
      <c r="E16" s="11" t="s">
        <v>49</v>
      </c>
      <c r="F16" s="141"/>
    </row>
    <row r="17" spans="1:6" ht="20.149999999999999" customHeight="1">
      <c r="A17" s="328" t="s">
        <v>50</v>
      </c>
      <c r="B17" s="329"/>
      <c r="C17" s="330"/>
      <c r="D17" s="149"/>
      <c r="E17" s="12">
        <v>67.400000000000006</v>
      </c>
      <c r="F17" s="141">
        <f>D17*E17</f>
        <v>0</v>
      </c>
    </row>
    <row r="18" spans="1:6" ht="20.149999999999999" customHeight="1">
      <c r="A18" s="325" t="s">
        <v>51</v>
      </c>
      <c r="B18" s="326"/>
      <c r="C18" s="327"/>
      <c r="D18" s="13">
        <f>'Additional Information'!B11+'Additional Information'!H11</f>
        <v>0</v>
      </c>
      <c r="E18" s="14">
        <v>67.400000000000006</v>
      </c>
      <c r="F18" s="139">
        <f>D18*E18</f>
        <v>0</v>
      </c>
    </row>
    <row r="19" spans="1:6" ht="20.149999999999999" customHeight="1" thickBot="1">
      <c r="A19" s="331" t="s">
        <v>52</v>
      </c>
      <c r="B19" s="332"/>
      <c r="C19" s="332"/>
      <c r="D19" s="286">
        <f>SUM(F14:F18)</f>
        <v>0</v>
      </c>
      <c r="E19" s="286"/>
      <c r="F19" s="333"/>
    </row>
    <row r="20" spans="1:6" ht="20.149999999999999" customHeight="1" thickBot="1">
      <c r="A20" s="223" t="s">
        <v>53</v>
      </c>
      <c r="B20" s="224"/>
      <c r="C20" s="224"/>
      <c r="D20" s="224"/>
      <c r="E20" s="224"/>
      <c r="F20" s="225"/>
    </row>
    <row r="21" spans="1:6" ht="20.149999999999999" customHeight="1">
      <c r="A21" s="151" t="s">
        <v>54</v>
      </c>
      <c r="B21" s="152"/>
      <c r="C21" s="152"/>
      <c r="D21" s="180" t="s">
        <v>55</v>
      </c>
      <c r="E21" s="234" t="s">
        <v>56</v>
      </c>
      <c r="F21" s="235"/>
    </row>
    <row r="22" spans="1:6" ht="20.149999999999999" customHeight="1" thickBot="1">
      <c r="A22" s="226"/>
      <c r="B22" s="227"/>
      <c r="C22" s="227"/>
      <c r="D22" s="188"/>
      <c r="E22" s="247">
        <v>0</v>
      </c>
      <c r="F22" s="248"/>
    </row>
    <row r="23" spans="1:6" ht="20.149999999999999" customHeight="1" thickBot="1">
      <c r="A23" s="241"/>
      <c r="B23" s="242"/>
      <c r="C23" s="243"/>
      <c r="D23" s="189"/>
      <c r="E23" s="247">
        <v>0</v>
      </c>
      <c r="F23" s="248"/>
    </row>
    <row r="24" spans="1:6" ht="20.149999999999999" customHeight="1" thickBot="1">
      <c r="A24" s="244"/>
      <c r="B24" s="245"/>
      <c r="C24" s="246"/>
      <c r="D24" s="150"/>
      <c r="E24" s="236">
        <v>0</v>
      </c>
      <c r="F24" s="237"/>
    </row>
    <row r="25" spans="1:6" ht="20.149999999999999" customHeight="1">
      <c r="A25" s="228" t="s">
        <v>57</v>
      </c>
      <c r="B25" s="229"/>
      <c r="C25" s="229"/>
      <c r="D25" s="229"/>
      <c r="E25" s="229"/>
      <c r="F25" s="230"/>
    </row>
    <row r="26" spans="1:6" ht="20.149999999999999" customHeight="1">
      <c r="A26" s="238" t="s">
        <v>58</v>
      </c>
      <c r="B26" s="239"/>
      <c r="C26" s="240"/>
      <c r="D26" s="231" t="s">
        <v>44</v>
      </c>
      <c r="E26" s="232"/>
      <c r="F26" s="233"/>
    </row>
    <row r="27" spans="1:6" ht="20.149999999999999" customHeight="1">
      <c r="A27" s="264">
        <f xml:space="preserve"> 'Additional Information'!A39</f>
        <v>0</v>
      </c>
      <c r="B27" s="265"/>
      <c r="C27" s="266"/>
      <c r="D27" s="267">
        <f xml:space="preserve"> 'Additional Information'!E39</f>
        <v>0</v>
      </c>
      <c r="E27" s="268"/>
      <c r="F27" s="269"/>
    </row>
    <row r="28" spans="1:6" ht="20.149999999999999" customHeight="1">
      <c r="A28" s="264">
        <f xml:space="preserve"> 'Additional Information'!A43</f>
        <v>0</v>
      </c>
      <c r="B28" s="265"/>
      <c r="C28" s="266"/>
      <c r="D28" s="267">
        <f xml:space="preserve"> 'Additional Information'!E43</f>
        <v>0</v>
      </c>
      <c r="E28" s="268"/>
      <c r="F28" s="269"/>
    </row>
    <row r="29" spans="1:6" ht="20.149999999999999" customHeight="1">
      <c r="A29" s="264">
        <f xml:space="preserve"> 'Additional Information'!A47</f>
        <v>0</v>
      </c>
      <c r="B29" s="265"/>
      <c r="C29" s="266"/>
      <c r="D29" s="267">
        <f xml:space="preserve"> 'Additional Information'!E47</f>
        <v>0</v>
      </c>
      <c r="E29" s="268"/>
      <c r="F29" s="269"/>
    </row>
    <row r="30" spans="1:6" ht="20.149999999999999" customHeight="1" thickBot="1">
      <c r="A30" s="270" t="s">
        <v>59</v>
      </c>
      <c r="B30" s="271"/>
      <c r="C30" s="271"/>
      <c r="D30" s="259">
        <f>SUM(D27:F29)</f>
        <v>0</v>
      </c>
      <c r="E30" s="259"/>
      <c r="F30" s="260"/>
    </row>
    <row r="31" spans="1:6" ht="20.149999999999999" customHeight="1" thickBot="1">
      <c r="A31" s="261" t="s">
        <v>14</v>
      </c>
      <c r="B31" s="262"/>
      <c r="C31" s="262"/>
      <c r="D31" s="262"/>
      <c r="E31" s="262"/>
      <c r="F31" s="263"/>
    </row>
    <row r="32" spans="1:6" s="6" customFormat="1" ht="47" customHeight="1" thickBot="1">
      <c r="A32" s="272" t="s">
        <v>60</v>
      </c>
      <c r="B32" s="273"/>
      <c r="C32" s="273"/>
      <c r="D32" s="273"/>
      <c r="E32" s="273"/>
      <c r="F32" s="274"/>
    </row>
    <row r="33" spans="1:25" ht="20.149999999999999" customHeight="1" thickBot="1">
      <c r="A33" s="251" t="s">
        <v>61</v>
      </c>
      <c r="B33" s="252"/>
      <c r="C33" s="252"/>
      <c r="D33" s="253"/>
      <c r="E33" s="277" t="s">
        <v>44</v>
      </c>
      <c r="F33" s="278"/>
    </row>
    <row r="34" spans="1:25" ht="20.149999999999999" customHeight="1" thickBot="1">
      <c r="A34" s="153" t="s">
        <v>62</v>
      </c>
      <c r="B34" s="142">
        <v>3500</v>
      </c>
      <c r="C34" s="143" t="s">
        <v>63</v>
      </c>
      <c r="D34" s="142">
        <f>B34-E34</f>
        <v>3500</v>
      </c>
      <c r="E34" s="279">
        <v>0</v>
      </c>
      <c r="F34" s="280"/>
    </row>
    <row r="35" spans="1:25" ht="20.149999999999999" customHeight="1" thickBot="1">
      <c r="A35" s="251" t="s">
        <v>64</v>
      </c>
      <c r="B35" s="252"/>
      <c r="C35" s="252"/>
      <c r="D35" s="253"/>
      <c r="E35" s="125"/>
      <c r="F35" s="124"/>
    </row>
    <row r="36" spans="1:25" ht="20.149999999999999" customHeight="1" thickBot="1">
      <c r="A36" s="15" t="s">
        <v>62</v>
      </c>
      <c r="B36" s="142">
        <v>500</v>
      </c>
      <c r="C36" s="143" t="s">
        <v>63</v>
      </c>
      <c r="D36" s="142">
        <f>B36-E36</f>
        <v>500</v>
      </c>
      <c r="E36" s="281">
        <v>0</v>
      </c>
      <c r="F36" s="282"/>
    </row>
    <row r="37" spans="1:25" ht="20.149999999999999" customHeight="1" thickBot="1">
      <c r="A37" s="254" t="s">
        <v>65</v>
      </c>
      <c r="B37" s="255"/>
      <c r="C37" s="255"/>
      <c r="D37" s="256"/>
      <c r="E37" s="125"/>
      <c r="F37" s="124"/>
    </row>
    <row r="38" spans="1:25" ht="20.149999999999999" customHeight="1" thickBot="1">
      <c r="A38" s="15" t="s">
        <v>62</v>
      </c>
      <c r="B38" s="142">
        <v>3000</v>
      </c>
      <c r="C38" s="143" t="s">
        <v>63</v>
      </c>
      <c r="D38" s="142">
        <f>B38-E38</f>
        <v>3000</v>
      </c>
      <c r="E38" s="281">
        <v>0</v>
      </c>
      <c r="F38" s="282"/>
    </row>
    <row r="39" spans="1:25" ht="20.149999999999999" customHeight="1" thickBot="1">
      <c r="A39" s="249" t="s">
        <v>66</v>
      </c>
      <c r="B39" s="250"/>
      <c r="C39" s="250"/>
      <c r="D39" s="250"/>
      <c r="E39" s="127"/>
      <c r="F39" s="126"/>
    </row>
    <row r="40" spans="1:25" ht="20.149999999999999" customHeight="1">
      <c r="A40" s="15" t="s">
        <v>62</v>
      </c>
      <c r="B40" s="142">
        <v>2000</v>
      </c>
      <c r="C40" s="143" t="s">
        <v>63</v>
      </c>
      <c r="D40" s="142">
        <f>B40-E40</f>
        <v>2000</v>
      </c>
      <c r="E40" s="281">
        <v>0</v>
      </c>
      <c r="F40" s="282"/>
    </row>
    <row r="41" spans="1:25" ht="20.149999999999999" customHeight="1" thickBot="1">
      <c r="A41" s="219" t="s">
        <v>67</v>
      </c>
      <c r="B41" s="220"/>
      <c r="C41" s="220"/>
      <c r="D41" s="221">
        <f>E34+E36+E38+E40</f>
        <v>0</v>
      </c>
      <c r="E41" s="221"/>
      <c r="F41" s="222"/>
    </row>
    <row r="42" spans="1:25" ht="20.149999999999999" customHeight="1" thickBot="1">
      <c r="A42" s="257" t="s">
        <v>68</v>
      </c>
      <c r="B42" s="258"/>
      <c r="C42" s="258"/>
      <c r="D42" s="275">
        <f>SUM('Modification &amp; Itemization Log'!G84 + 'DEMO Additional Allowable Cost '!B9)</f>
        <v>0</v>
      </c>
      <c r="E42" s="275"/>
      <c r="F42" s="276"/>
      <c r="G42" s="6"/>
      <c r="H42" s="6"/>
      <c r="I42" s="6"/>
      <c r="J42" s="6"/>
      <c r="K42" s="6"/>
      <c r="L42" s="6"/>
      <c r="M42" s="6"/>
      <c r="N42" s="6"/>
      <c r="O42" s="6"/>
      <c r="P42" s="6"/>
      <c r="Q42" s="6"/>
      <c r="R42" s="6"/>
      <c r="S42" s="6"/>
      <c r="T42" s="6"/>
      <c r="U42" s="6"/>
      <c r="V42" s="6"/>
      <c r="W42" s="6"/>
      <c r="X42" s="6"/>
      <c r="Y42" s="6"/>
    </row>
    <row r="43" spans="1:25" ht="20.149999999999999" customHeight="1">
      <c r="A43" s="292" t="s">
        <v>69</v>
      </c>
      <c r="B43" s="293"/>
      <c r="C43" s="293"/>
      <c r="D43" s="287">
        <f>D19</f>
        <v>0</v>
      </c>
      <c r="E43" s="287"/>
      <c r="F43" s="288"/>
    </row>
    <row r="44" spans="1:25" ht="20.149999999999999" customHeight="1">
      <c r="A44" s="296" t="s">
        <v>70</v>
      </c>
      <c r="B44" s="297"/>
      <c r="C44" s="298"/>
      <c r="D44" s="291">
        <f>SUM(E22:F24)</f>
        <v>0</v>
      </c>
      <c r="E44" s="289"/>
      <c r="F44" s="290"/>
    </row>
    <row r="45" spans="1:25" ht="20.149999999999999" customHeight="1">
      <c r="A45" s="294" t="s">
        <v>71</v>
      </c>
      <c r="B45" s="295"/>
      <c r="C45" s="295"/>
      <c r="D45" s="289">
        <f>D30</f>
        <v>0</v>
      </c>
      <c r="E45" s="289"/>
      <c r="F45" s="290"/>
    </row>
    <row r="46" spans="1:25" ht="20.149999999999999" customHeight="1" thickBot="1">
      <c r="A46" s="284" t="s">
        <v>72</v>
      </c>
      <c r="B46" s="285"/>
      <c r="C46" s="285"/>
      <c r="D46" s="286">
        <f>SUM(D41:F45)</f>
        <v>0</v>
      </c>
      <c r="E46" s="286"/>
      <c r="F46" s="286"/>
    </row>
    <row r="47" spans="1:25">
      <c r="A47" s="283"/>
      <c r="B47" s="283"/>
      <c r="C47" s="283"/>
      <c r="D47" s="283"/>
      <c r="E47" s="283"/>
      <c r="F47" s="283"/>
    </row>
    <row r="48" spans="1:25">
      <c r="F48" s="16"/>
    </row>
    <row r="49" spans="1:6">
      <c r="A49" s="17"/>
      <c r="F49" s="16"/>
    </row>
    <row r="50" spans="1:6">
      <c r="A50" s="17"/>
    </row>
  </sheetData>
  <sheetProtection algorithmName="SHA-512" hashValue="tPzJXyKN3GB9g5V5YCaiqAY5XzRxzPuxRHbL/V85ukodXP81AsUhODGTXVuEVJ2oHnxTa0t4ZUCsrKmqYccrig==" saltValue="FS4vkZKJpP/M/tzBiktiFQ==" spinCount="100000" sheet="1" objects="1" scenarios="1"/>
  <dataConsolidate topLabels="1">
    <dataRefs count="2">
      <dataRef ref="B18" sheet="DEMO Additional Allowable Cost "/>
      <dataRef ref="F8:J8" sheet="TA Plan Authorization "/>
    </dataRefs>
  </dataConsolidate>
  <customSheetViews>
    <customSheetView guid="{0870E09C-B090-4F2B-8C0B-1EB8A9ED68F3}">
      <selection activeCell="A7" sqref="A7:B7"/>
      <pageMargins left="0" right="0" top="0" bottom="0" header="0" footer="0"/>
      <pageSetup orientation="portrait" r:id="rId1"/>
    </customSheetView>
    <customSheetView guid="{9FDF5663-FFAB-479F-A63B-70D824EBCFFC}">
      <selection activeCell="A7" sqref="A7:B7"/>
      <pageMargins left="0" right="0" top="0" bottom="0" header="0" footer="0"/>
      <pageSetup orientation="portrait" r:id="rId2"/>
    </customSheetView>
  </customSheetViews>
  <mergeCells count="71">
    <mergeCell ref="E38:F38"/>
    <mergeCell ref="E36:F36"/>
    <mergeCell ref="A12:F12"/>
    <mergeCell ref="A13:C13"/>
    <mergeCell ref="D11:F11"/>
    <mergeCell ref="A14:C14"/>
    <mergeCell ref="A18:C18"/>
    <mergeCell ref="A16:C16"/>
    <mergeCell ref="A19:C19"/>
    <mergeCell ref="D19:F19"/>
    <mergeCell ref="A15:C15"/>
    <mergeCell ref="A17:C17"/>
    <mergeCell ref="B9:C9"/>
    <mergeCell ref="B11:C11"/>
    <mergeCell ref="B10:C10"/>
    <mergeCell ref="D9:F10"/>
    <mergeCell ref="D7:F7"/>
    <mergeCell ref="D8:F8"/>
    <mergeCell ref="B7:C7"/>
    <mergeCell ref="B8:C8"/>
    <mergeCell ref="A1:F1"/>
    <mergeCell ref="D2:F2"/>
    <mergeCell ref="D5:F5"/>
    <mergeCell ref="D6:F6"/>
    <mergeCell ref="B2:C2"/>
    <mergeCell ref="B4:C4"/>
    <mergeCell ref="B5:C5"/>
    <mergeCell ref="B6:C6"/>
    <mergeCell ref="D3:F3"/>
    <mergeCell ref="B3:C3"/>
    <mergeCell ref="A47:F47"/>
    <mergeCell ref="A46:C46"/>
    <mergeCell ref="D46:F46"/>
    <mergeCell ref="D43:F43"/>
    <mergeCell ref="D45:F45"/>
    <mergeCell ref="D44:F44"/>
    <mergeCell ref="A43:C43"/>
    <mergeCell ref="A45:C45"/>
    <mergeCell ref="A44:C44"/>
    <mergeCell ref="A42:C42"/>
    <mergeCell ref="D30:F30"/>
    <mergeCell ref="A31:F31"/>
    <mergeCell ref="A27:C27"/>
    <mergeCell ref="A28:C28"/>
    <mergeCell ref="D27:F27"/>
    <mergeCell ref="D28:F28"/>
    <mergeCell ref="A30:C30"/>
    <mergeCell ref="A29:C29"/>
    <mergeCell ref="D29:F29"/>
    <mergeCell ref="A32:F32"/>
    <mergeCell ref="D42:F42"/>
    <mergeCell ref="E33:F33"/>
    <mergeCell ref="E34:F34"/>
    <mergeCell ref="A33:D33"/>
    <mergeCell ref="E40:F40"/>
    <mergeCell ref="A41:C41"/>
    <mergeCell ref="D41:F41"/>
    <mergeCell ref="A20:F20"/>
    <mergeCell ref="A22:C22"/>
    <mergeCell ref="A25:F25"/>
    <mergeCell ref="D26:F26"/>
    <mergeCell ref="E21:F21"/>
    <mergeCell ref="E24:F24"/>
    <mergeCell ref="A26:C26"/>
    <mergeCell ref="A23:C23"/>
    <mergeCell ref="A24:C24"/>
    <mergeCell ref="E22:F22"/>
    <mergeCell ref="E23:F23"/>
    <mergeCell ref="A39:D39"/>
    <mergeCell ref="A35:D35"/>
    <mergeCell ref="A37:D37"/>
  </mergeCells>
  <dataValidations count="6">
    <dataValidation type="decimal" operator="lessThanOrEqual" allowBlank="1" showInputMessage="1" showErrorMessage="1" errorTitle="Threshold Breached" error="Transition Plan Development Hours Has a 10 Hour Threshold" sqref="D14" xr:uid="{00000000-0002-0000-0100-000001000000}">
      <formula1>10</formula1>
    </dataValidation>
    <dataValidation type="decimal" operator="lessThanOrEqual" allowBlank="1" showErrorMessage="1" errorTitle="Threshold Breached" error="Transition Visit &amp; Purchasing Must Not Exceed 40 Hours" sqref="D15" xr:uid="{00000000-0002-0000-0100-000002000000}">
      <formula1>40</formula1>
    </dataValidation>
    <dataValidation type="decimal" operator="lessThanOrEqual" allowBlank="1" showInputMessage="1" showErrorMessage="1" sqref="D17" xr:uid="{00000000-0002-0000-0100-000003000000}">
      <formula1>20</formula1>
    </dataValidation>
    <dataValidation type="whole" errorStyle="warning" operator="lessThanOrEqual" allowBlank="1" showInputMessage="1" showErrorMessage="1" errorTitle="Over $5000 Itemized Limit" error="Expenses over $5000 must be itemized in Modification &amp; Itemization Log" sqref="E40:F40 E34:F38" xr:uid="{00000000-0002-0000-0100-000004000000}">
      <formula1>5000</formula1>
    </dataValidation>
    <dataValidation type="list" allowBlank="1" showInputMessage="1" showErrorMessage="1" sqref="D11:F11" xr:uid="{00000000-0002-0000-0100-000006000000}">
      <formula1>$I$10:$I$13</formula1>
    </dataValidation>
    <dataValidation type="list" showInputMessage="1" showErrorMessage="1" sqref="D3:F3" xr:uid="{36DC05B9-7081-4B7A-A737-CE12EBCB07A4}">
      <formula1>"Select, ABI-RH,MFP-RS,ABI-N,MFP-CL,Demo only,Demo/ABI-RH,Demo/MFP-RS,Demo/ABI-N,Demo/MFP-CL,Demo/ID/DD"</formula1>
    </dataValidation>
  </dataValidations>
  <printOptions horizontalCentered="1" verticalCentered="1"/>
  <pageMargins left="0.7" right="0.7" top="0.75" bottom="0.75" header="0.3" footer="0.3"/>
  <pageSetup scale="68"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F01A-EEF4-45EB-AB6B-7A710058074E}">
  <sheetPr>
    <pageSetUpPr fitToPage="1"/>
  </sheetPr>
  <dimension ref="A1:L49"/>
  <sheetViews>
    <sheetView zoomScaleNormal="100" workbookViewId="0">
      <selection activeCell="A14" sqref="A14:B14"/>
    </sheetView>
  </sheetViews>
  <sheetFormatPr defaultColWidth="8.6328125" defaultRowHeight="14.5"/>
  <cols>
    <col min="1" max="1" width="29.6328125" style="156" customWidth="1"/>
    <col min="2" max="3" width="5.6328125" style="156" customWidth="1"/>
    <col min="4" max="4" width="25.54296875" style="156" customWidth="1"/>
    <col min="5" max="5" width="5.6328125" style="156" customWidth="1"/>
    <col min="6" max="7" width="11.6328125" style="156" customWidth="1"/>
    <col min="8" max="8" width="10.6328125" style="156" customWidth="1"/>
    <col min="9" max="10" width="8.6328125" style="156"/>
    <col min="11" max="11" width="30" style="156" bestFit="1" customWidth="1"/>
    <col min="12" max="12" width="9.453125" style="156" bestFit="1" customWidth="1"/>
    <col min="13" max="16384" width="8.6328125" style="156"/>
  </cols>
  <sheetData>
    <row r="1" spans="1:12" ht="18.5">
      <c r="A1" s="344" t="s">
        <v>73</v>
      </c>
      <c r="B1" s="345"/>
      <c r="C1" s="345"/>
      <c r="D1" s="345"/>
      <c r="E1" s="345"/>
      <c r="F1" s="345"/>
      <c r="G1" s="345"/>
      <c r="H1" s="346"/>
      <c r="I1" s="1"/>
      <c r="J1" s="1"/>
      <c r="K1" s="1"/>
      <c r="L1" s="1"/>
    </row>
    <row r="2" spans="1:12" ht="30.65" customHeight="1">
      <c r="A2" s="347" t="s">
        <v>74</v>
      </c>
      <c r="B2" s="348"/>
      <c r="C2" s="348"/>
      <c r="D2" s="348"/>
      <c r="E2" s="348"/>
      <c r="F2" s="348"/>
      <c r="G2" s="348"/>
      <c r="H2" s="349"/>
      <c r="I2" s="1"/>
      <c r="J2" s="1"/>
      <c r="K2" s="364"/>
      <c r="L2" s="364"/>
    </row>
    <row r="3" spans="1:12" ht="15.75" customHeight="1">
      <c r="A3" s="425"/>
      <c r="B3" s="425"/>
      <c r="C3" s="425"/>
      <c r="D3" s="190"/>
      <c r="E3" s="424"/>
      <c r="F3" s="424"/>
      <c r="G3" s="424"/>
      <c r="H3" s="424"/>
      <c r="I3" s="1"/>
      <c r="J3" s="1"/>
      <c r="K3" s="191"/>
      <c r="L3" s="191"/>
    </row>
    <row r="4" spans="1:12" ht="15" customHeight="1">
      <c r="A4" s="172"/>
      <c r="B4" s="428"/>
      <c r="C4" s="429"/>
      <c r="D4" s="192"/>
      <c r="E4" s="428"/>
      <c r="F4" s="432"/>
      <c r="G4" s="429"/>
      <c r="H4" s="193"/>
      <c r="I4" s="1"/>
      <c r="J4" s="1"/>
      <c r="K4" s="407" t="s">
        <v>75</v>
      </c>
      <c r="L4" s="408"/>
    </row>
    <row r="5" spans="1:12" ht="15" customHeight="1">
      <c r="A5" s="194"/>
      <c r="B5" s="422"/>
      <c r="C5" s="423"/>
      <c r="D5" s="195"/>
      <c r="E5" s="422"/>
      <c r="F5" s="433"/>
      <c r="G5" s="423"/>
      <c r="H5" s="196"/>
      <c r="I5" s="1"/>
      <c r="J5" s="1"/>
      <c r="K5" s="27" t="s">
        <v>76</v>
      </c>
      <c r="L5" s="206" t="s">
        <v>77</v>
      </c>
    </row>
    <row r="6" spans="1:12" ht="15" customHeight="1">
      <c r="A6" s="194"/>
      <c r="B6" s="430"/>
      <c r="C6" s="431"/>
      <c r="D6" s="195"/>
      <c r="E6" s="422"/>
      <c r="F6" s="433"/>
      <c r="G6" s="423"/>
      <c r="H6" s="196"/>
      <c r="I6" s="1"/>
      <c r="J6" s="1"/>
      <c r="K6" s="197" t="s">
        <v>78</v>
      </c>
      <c r="L6" s="198">
        <v>18.260000000000002</v>
      </c>
    </row>
    <row r="7" spans="1:12" ht="15" customHeight="1">
      <c r="A7" s="194"/>
      <c r="B7" s="430"/>
      <c r="C7" s="431"/>
      <c r="D7" s="195"/>
      <c r="E7" s="422"/>
      <c r="F7" s="433"/>
      <c r="G7" s="423"/>
      <c r="H7" s="196"/>
      <c r="I7" s="1"/>
      <c r="J7" s="1"/>
      <c r="K7" s="197" t="s">
        <v>79</v>
      </c>
      <c r="L7" s="198">
        <v>30.22</v>
      </c>
    </row>
    <row r="8" spans="1:12" ht="15" customHeight="1">
      <c r="A8" s="194"/>
      <c r="B8" s="422"/>
      <c r="C8" s="423"/>
      <c r="D8" s="195"/>
      <c r="E8" s="422"/>
      <c r="F8" s="433"/>
      <c r="G8" s="423"/>
      <c r="H8" s="196"/>
      <c r="I8" s="1"/>
      <c r="J8" s="1"/>
      <c r="K8" s="197" t="s">
        <v>80</v>
      </c>
      <c r="L8" s="198">
        <v>39.32</v>
      </c>
    </row>
    <row r="9" spans="1:12" ht="15" customHeight="1">
      <c r="A9" s="194"/>
      <c r="B9" s="422"/>
      <c r="C9" s="423"/>
      <c r="D9" s="199"/>
      <c r="E9" s="422"/>
      <c r="F9" s="433"/>
      <c r="G9" s="423"/>
      <c r="H9" s="196"/>
      <c r="I9" s="1"/>
      <c r="J9" s="1"/>
      <c r="K9" s="197" t="s">
        <v>81</v>
      </c>
      <c r="L9" s="198">
        <v>47.68</v>
      </c>
    </row>
    <row r="10" spans="1:12" ht="15" customHeight="1">
      <c r="A10" s="200"/>
      <c r="B10" s="422"/>
      <c r="C10" s="423"/>
      <c r="D10" s="195"/>
      <c r="E10" s="404"/>
      <c r="F10" s="405"/>
      <c r="G10" s="406"/>
      <c r="H10" s="196"/>
      <c r="I10" s="1"/>
      <c r="J10" s="1"/>
      <c r="K10" s="197" t="s">
        <v>82</v>
      </c>
      <c r="L10" s="198">
        <v>52.72</v>
      </c>
    </row>
    <row r="11" spans="1:12">
      <c r="A11" s="173" t="s">
        <v>83</v>
      </c>
      <c r="B11" s="426"/>
      <c r="C11" s="427"/>
      <c r="D11" s="174"/>
      <c r="E11" s="390" t="s">
        <v>84</v>
      </c>
      <c r="F11" s="391"/>
      <c r="G11" s="392"/>
      <c r="H11" s="201"/>
      <c r="I11" s="1"/>
      <c r="J11" s="1"/>
      <c r="K11" s="197" t="s">
        <v>85</v>
      </c>
      <c r="L11" s="198">
        <v>94.6</v>
      </c>
    </row>
    <row r="12" spans="1:12" ht="18.5">
      <c r="A12" s="398" t="s">
        <v>86</v>
      </c>
      <c r="B12" s="399"/>
      <c r="C12" s="399"/>
      <c r="D12" s="399"/>
      <c r="E12" s="400"/>
      <c r="F12" s="400"/>
      <c r="G12" s="400"/>
      <c r="H12" s="401"/>
      <c r="I12" s="1"/>
      <c r="J12" s="19"/>
      <c r="K12" s="202" t="s">
        <v>87</v>
      </c>
      <c r="L12" s="203">
        <v>135.32</v>
      </c>
    </row>
    <row r="13" spans="1:12" ht="38.75" customHeight="1">
      <c r="A13" s="395" t="s">
        <v>88</v>
      </c>
      <c r="B13" s="396"/>
      <c r="C13" s="396"/>
      <c r="D13" s="396"/>
      <c r="E13" s="396"/>
      <c r="F13" s="396"/>
      <c r="G13" s="396"/>
      <c r="H13" s="397"/>
      <c r="I13" s="1"/>
      <c r="J13" s="1"/>
      <c r="K13" s="1"/>
      <c r="L13" s="1"/>
    </row>
    <row r="14" spans="1:12">
      <c r="A14" s="365" t="s">
        <v>89</v>
      </c>
      <c r="B14" s="367"/>
      <c r="C14" s="204"/>
      <c r="D14" s="184" t="s">
        <v>90</v>
      </c>
      <c r="E14" s="184" t="s">
        <v>91</v>
      </c>
      <c r="F14" s="205" t="s">
        <v>92</v>
      </c>
      <c r="G14" s="381" t="s">
        <v>93</v>
      </c>
      <c r="H14" s="382"/>
      <c r="I14" s="1"/>
      <c r="J14" s="1"/>
      <c r="K14" s="1"/>
      <c r="L14" s="1"/>
    </row>
    <row r="15" spans="1:12">
      <c r="A15" s="402"/>
      <c r="B15" s="403"/>
      <c r="C15" s="209"/>
      <c r="D15" s="207"/>
      <c r="E15" s="207"/>
      <c r="F15" s="208"/>
      <c r="G15" s="393">
        <f t="shared" ref="G15:G34" si="0">F15*E15</f>
        <v>0</v>
      </c>
      <c r="H15" s="394"/>
      <c r="I15" s="1"/>
      <c r="J15" s="1"/>
      <c r="K15" s="1"/>
      <c r="L15" s="1"/>
    </row>
    <row r="16" spans="1:12">
      <c r="A16" s="336"/>
      <c r="B16" s="337"/>
      <c r="C16" s="209"/>
      <c r="D16" s="207"/>
      <c r="E16" s="207"/>
      <c r="F16" s="208"/>
      <c r="G16" s="338">
        <f t="shared" si="0"/>
        <v>0</v>
      </c>
      <c r="H16" s="339"/>
      <c r="I16" s="1"/>
      <c r="J16" s="1"/>
      <c r="K16" s="1"/>
      <c r="L16" s="1"/>
    </row>
    <row r="17" spans="1:12">
      <c r="A17" s="336"/>
      <c r="B17" s="337"/>
      <c r="C17" s="209"/>
      <c r="D17" s="207"/>
      <c r="E17" s="207"/>
      <c r="F17" s="208"/>
      <c r="G17" s="338">
        <f t="shared" si="0"/>
        <v>0</v>
      </c>
      <c r="H17" s="339"/>
      <c r="I17" s="1"/>
      <c r="J17" s="1"/>
      <c r="K17" s="1"/>
      <c r="L17" s="1"/>
    </row>
    <row r="18" spans="1:12">
      <c r="A18" s="336"/>
      <c r="B18" s="337"/>
      <c r="C18" s="209"/>
      <c r="D18" s="207"/>
      <c r="E18" s="207"/>
      <c r="F18" s="208"/>
      <c r="G18" s="338">
        <f t="shared" si="0"/>
        <v>0</v>
      </c>
      <c r="H18" s="339"/>
      <c r="I18" s="1"/>
      <c r="J18" s="1"/>
      <c r="K18" s="1"/>
      <c r="L18" s="1"/>
    </row>
    <row r="19" spans="1:12">
      <c r="A19" s="336"/>
      <c r="B19" s="337"/>
      <c r="C19" s="209"/>
      <c r="D19" s="207"/>
      <c r="E19" s="207"/>
      <c r="F19" s="208"/>
      <c r="G19" s="338">
        <f t="shared" si="0"/>
        <v>0</v>
      </c>
      <c r="H19" s="339"/>
      <c r="I19" s="1"/>
      <c r="J19" s="1"/>
      <c r="K19" s="1"/>
      <c r="L19" s="1"/>
    </row>
    <row r="20" spans="1:12">
      <c r="A20" s="336"/>
      <c r="B20" s="337"/>
      <c r="C20" s="209"/>
      <c r="D20" s="207"/>
      <c r="E20" s="207"/>
      <c r="F20" s="208"/>
      <c r="G20" s="338">
        <f t="shared" si="0"/>
        <v>0</v>
      </c>
      <c r="H20" s="339"/>
      <c r="I20" s="1"/>
      <c r="J20" s="1"/>
      <c r="K20" s="1"/>
      <c r="L20" s="1"/>
    </row>
    <row r="21" spans="1:12">
      <c r="A21" s="336"/>
      <c r="B21" s="337"/>
      <c r="C21" s="209"/>
      <c r="D21" s="207"/>
      <c r="E21" s="207"/>
      <c r="F21" s="208"/>
      <c r="G21" s="338">
        <f t="shared" si="0"/>
        <v>0</v>
      </c>
      <c r="H21" s="339"/>
      <c r="I21" s="1"/>
      <c r="J21" s="1"/>
      <c r="K21" s="1"/>
      <c r="L21" s="1"/>
    </row>
    <row r="22" spans="1:12">
      <c r="A22" s="336"/>
      <c r="B22" s="337"/>
      <c r="C22" s="209"/>
      <c r="D22" s="207"/>
      <c r="E22" s="207"/>
      <c r="F22" s="208"/>
      <c r="G22" s="338">
        <f t="shared" si="0"/>
        <v>0</v>
      </c>
      <c r="H22" s="339"/>
      <c r="I22" s="1"/>
      <c r="J22" s="1"/>
      <c r="K22" s="1"/>
      <c r="L22" s="1"/>
    </row>
    <row r="23" spans="1:12">
      <c r="A23" s="336"/>
      <c r="B23" s="337"/>
      <c r="C23" s="209"/>
      <c r="D23" s="207"/>
      <c r="E23" s="207"/>
      <c r="F23" s="208"/>
      <c r="G23" s="338">
        <f t="shared" si="0"/>
        <v>0</v>
      </c>
      <c r="H23" s="339"/>
      <c r="I23" s="1"/>
      <c r="J23" s="1"/>
      <c r="K23" s="1"/>
      <c r="L23" s="1"/>
    </row>
    <row r="24" spans="1:12">
      <c r="A24" s="336"/>
      <c r="B24" s="337"/>
      <c r="C24" s="209"/>
      <c r="D24" s="207"/>
      <c r="E24" s="207"/>
      <c r="F24" s="208"/>
      <c r="G24" s="338">
        <f t="shared" si="0"/>
        <v>0</v>
      </c>
      <c r="H24" s="339"/>
      <c r="I24" s="1"/>
      <c r="J24" s="1"/>
      <c r="K24" s="364"/>
      <c r="L24" s="364"/>
    </row>
    <row r="25" spans="1:12">
      <c r="A25" s="340"/>
      <c r="B25" s="337"/>
      <c r="C25" s="209"/>
      <c r="D25" s="207"/>
      <c r="E25" s="207"/>
      <c r="F25" s="208"/>
      <c r="G25" s="338">
        <f t="shared" si="0"/>
        <v>0</v>
      </c>
      <c r="H25" s="339"/>
      <c r="I25" s="1"/>
      <c r="J25" s="1"/>
      <c r="K25" s="73"/>
      <c r="L25" s="73"/>
    </row>
    <row r="26" spans="1:12">
      <c r="A26" s="340"/>
      <c r="B26" s="337"/>
      <c r="C26" s="209"/>
      <c r="D26" s="210"/>
      <c r="E26" s="207"/>
      <c r="F26" s="211"/>
      <c r="G26" s="338">
        <f t="shared" si="0"/>
        <v>0</v>
      </c>
      <c r="H26" s="339"/>
      <c r="I26" s="1"/>
      <c r="J26" s="1"/>
      <c r="K26" s="1"/>
      <c r="L26" s="212"/>
    </row>
    <row r="27" spans="1:12">
      <c r="A27" s="336"/>
      <c r="B27" s="337"/>
      <c r="C27" s="209"/>
      <c r="D27" s="207"/>
      <c r="E27" s="207"/>
      <c r="F27" s="208"/>
      <c r="G27" s="338">
        <f t="shared" si="0"/>
        <v>0</v>
      </c>
      <c r="H27" s="339"/>
      <c r="I27" s="1"/>
      <c r="J27" s="1"/>
      <c r="K27" s="1"/>
      <c r="L27" s="212"/>
    </row>
    <row r="28" spans="1:12">
      <c r="A28" s="336"/>
      <c r="B28" s="337"/>
      <c r="C28" s="209"/>
      <c r="D28" s="207"/>
      <c r="E28" s="207"/>
      <c r="F28" s="208"/>
      <c r="G28" s="338">
        <f t="shared" si="0"/>
        <v>0</v>
      </c>
      <c r="H28" s="339"/>
      <c r="I28" s="1"/>
      <c r="J28" s="1"/>
      <c r="K28" s="1"/>
      <c r="L28" s="212"/>
    </row>
    <row r="29" spans="1:12">
      <c r="A29" s="336"/>
      <c r="B29" s="337"/>
      <c r="C29" s="209"/>
      <c r="D29" s="207"/>
      <c r="E29" s="207"/>
      <c r="F29" s="208"/>
      <c r="G29" s="338">
        <f t="shared" si="0"/>
        <v>0</v>
      </c>
      <c r="H29" s="339"/>
      <c r="I29" s="1"/>
      <c r="J29" s="1"/>
      <c r="K29" s="1"/>
      <c r="L29" s="212"/>
    </row>
    <row r="30" spans="1:12">
      <c r="A30" s="336"/>
      <c r="B30" s="337"/>
      <c r="C30" s="209"/>
      <c r="D30" s="207"/>
      <c r="E30" s="207"/>
      <c r="F30" s="208"/>
      <c r="G30" s="338">
        <f t="shared" si="0"/>
        <v>0</v>
      </c>
      <c r="H30" s="339"/>
      <c r="I30" s="1"/>
      <c r="J30" s="1"/>
      <c r="K30" s="1"/>
      <c r="L30" s="212"/>
    </row>
    <row r="31" spans="1:12">
      <c r="A31" s="336"/>
      <c r="B31" s="337"/>
      <c r="C31" s="209"/>
      <c r="D31" s="207"/>
      <c r="E31" s="207"/>
      <c r="F31" s="208"/>
      <c r="G31" s="338">
        <f t="shared" si="0"/>
        <v>0</v>
      </c>
      <c r="H31" s="339"/>
      <c r="I31" s="1"/>
      <c r="J31" s="1"/>
      <c r="K31" s="1"/>
      <c r="L31" s="212"/>
    </row>
    <row r="32" spans="1:12">
      <c r="A32" s="336"/>
      <c r="B32" s="337"/>
      <c r="C32" s="209"/>
      <c r="D32" s="207"/>
      <c r="E32" s="207"/>
      <c r="F32" s="208"/>
      <c r="G32" s="338">
        <f t="shared" si="0"/>
        <v>0</v>
      </c>
      <c r="H32" s="339"/>
      <c r="I32" s="1"/>
      <c r="J32" s="1"/>
      <c r="K32" s="1"/>
      <c r="L32" s="212"/>
    </row>
    <row r="33" spans="1:8">
      <c r="A33" s="336"/>
      <c r="B33" s="337"/>
      <c r="C33" s="209"/>
      <c r="D33" s="207"/>
      <c r="E33" s="207"/>
      <c r="F33" s="208"/>
      <c r="G33" s="338">
        <f t="shared" si="0"/>
        <v>0</v>
      </c>
      <c r="H33" s="339"/>
    </row>
    <row r="34" spans="1:8">
      <c r="A34" s="418"/>
      <c r="B34" s="419"/>
      <c r="C34" s="209"/>
      <c r="D34" s="207"/>
      <c r="E34" s="207"/>
      <c r="F34" s="208"/>
      <c r="G34" s="374">
        <f t="shared" si="0"/>
        <v>0</v>
      </c>
      <c r="H34" s="375"/>
    </row>
    <row r="35" spans="1:8">
      <c r="A35" s="384" t="s">
        <v>59</v>
      </c>
      <c r="B35" s="385"/>
      <c r="C35" s="385"/>
      <c r="D35" s="386"/>
      <c r="E35" s="213">
        <f>SUM(E15:E34)</f>
        <v>0</v>
      </c>
      <c r="F35" s="214">
        <f>IFERROR(SUM(G15:G34)/SUM(E15:E34),0)</f>
        <v>0</v>
      </c>
      <c r="G35" s="376">
        <f>SUM(G15:G34)</f>
        <v>0</v>
      </c>
      <c r="H35" s="377"/>
    </row>
    <row r="36" spans="1:8" ht="18.5">
      <c r="A36" s="420" t="s">
        <v>12</v>
      </c>
      <c r="B36" s="421"/>
      <c r="C36" s="421"/>
      <c r="D36" s="421"/>
      <c r="E36" s="421"/>
      <c r="F36" s="421"/>
      <c r="G36" s="421"/>
      <c r="H36" s="215"/>
    </row>
    <row r="37" spans="1:8">
      <c r="A37" s="387" t="s">
        <v>94</v>
      </c>
      <c r="B37" s="388"/>
      <c r="C37" s="388"/>
      <c r="D37" s="388"/>
      <c r="E37" s="388"/>
      <c r="F37" s="388"/>
      <c r="G37" s="388"/>
      <c r="H37" s="389"/>
    </row>
    <row r="38" spans="1:8">
      <c r="A38" s="365" t="s">
        <v>95</v>
      </c>
      <c r="B38" s="366"/>
      <c r="C38" s="366"/>
      <c r="D38" s="367"/>
      <c r="E38" s="381" t="s">
        <v>44</v>
      </c>
      <c r="F38" s="366"/>
      <c r="G38" s="366"/>
      <c r="H38" s="382"/>
    </row>
    <row r="39" spans="1:8">
      <c r="A39" s="368"/>
      <c r="B39" s="369"/>
      <c r="C39" s="369"/>
      <c r="D39" s="370"/>
      <c r="E39" s="371">
        <v>0</v>
      </c>
      <c r="F39" s="372"/>
      <c r="G39" s="372"/>
      <c r="H39" s="373"/>
    </row>
    <row r="40" spans="1:8" ht="60" customHeight="1">
      <c r="A40" s="383"/>
      <c r="B40" s="383"/>
      <c r="C40" s="383"/>
      <c r="D40" s="383"/>
      <c r="E40" s="383"/>
      <c r="F40" s="383"/>
      <c r="G40" s="383"/>
      <c r="H40" s="383"/>
    </row>
    <row r="41" spans="1:8">
      <c r="A41" s="378" t="s">
        <v>96</v>
      </c>
      <c r="B41" s="379"/>
      <c r="C41" s="379"/>
      <c r="D41" s="379"/>
      <c r="E41" s="379"/>
      <c r="F41" s="379"/>
      <c r="G41" s="379"/>
      <c r="H41" s="380"/>
    </row>
    <row r="42" spans="1:8">
      <c r="A42" s="365" t="s">
        <v>95</v>
      </c>
      <c r="B42" s="366"/>
      <c r="C42" s="366"/>
      <c r="D42" s="367"/>
      <c r="E42" s="381" t="s">
        <v>44</v>
      </c>
      <c r="F42" s="366"/>
      <c r="G42" s="366"/>
      <c r="H42" s="382"/>
    </row>
    <row r="43" spans="1:8">
      <c r="A43" s="415"/>
      <c r="B43" s="416"/>
      <c r="C43" s="416"/>
      <c r="D43" s="417"/>
      <c r="E43" s="412">
        <v>0</v>
      </c>
      <c r="F43" s="413"/>
      <c r="G43" s="413"/>
      <c r="H43" s="414"/>
    </row>
    <row r="44" spans="1:8" ht="60" customHeight="1">
      <c r="A44" s="409"/>
      <c r="B44" s="410"/>
      <c r="C44" s="410"/>
      <c r="D44" s="410"/>
      <c r="E44" s="410"/>
      <c r="F44" s="410"/>
      <c r="G44" s="410"/>
      <c r="H44" s="411"/>
    </row>
    <row r="45" spans="1:8">
      <c r="A45" s="341" t="s">
        <v>96</v>
      </c>
      <c r="B45" s="342"/>
      <c r="C45" s="342"/>
      <c r="D45" s="342"/>
      <c r="E45" s="342"/>
      <c r="F45" s="342"/>
      <c r="G45" s="342"/>
      <c r="H45" s="343"/>
    </row>
    <row r="46" spans="1:8">
      <c r="A46" s="353" t="s">
        <v>95</v>
      </c>
      <c r="B46" s="354"/>
      <c r="C46" s="355"/>
      <c r="D46" s="355"/>
      <c r="E46" s="354" t="s">
        <v>44</v>
      </c>
      <c r="F46" s="354"/>
      <c r="G46" s="354"/>
      <c r="H46" s="361"/>
    </row>
    <row r="47" spans="1:8">
      <c r="A47" s="356"/>
      <c r="B47" s="357"/>
      <c r="C47" s="357"/>
      <c r="D47" s="357"/>
      <c r="E47" s="362">
        <v>0</v>
      </c>
      <c r="F47" s="362"/>
      <c r="G47" s="362"/>
      <c r="H47" s="363"/>
    </row>
    <row r="48" spans="1:8" ht="60" customHeight="1">
      <c r="A48" s="350"/>
      <c r="B48" s="351"/>
      <c r="C48" s="351"/>
      <c r="D48" s="351"/>
      <c r="E48" s="351"/>
      <c r="F48" s="351"/>
      <c r="G48" s="351"/>
      <c r="H48" s="352"/>
    </row>
    <row r="49" spans="1:8">
      <c r="A49" s="358"/>
      <c r="B49" s="359"/>
      <c r="C49" s="359"/>
      <c r="D49" s="359"/>
      <c r="E49" s="359"/>
      <c r="F49" s="359"/>
      <c r="G49" s="359"/>
      <c r="H49" s="360"/>
    </row>
  </sheetData>
  <sheetProtection algorithmName="SHA-512" hashValue="389TuOeyVE3lMsdosdoKOUErB2juSyG/XHBfP10FbahL/SAvolTwnL4sOYv4ONe2sucEzQojoDNMMXc6D0Rt7g==" saltValue="Njkse5HGnOwI9xSnJsf+RA==" spinCount="100000" sheet="1" objects="1" scenarios="1"/>
  <mergeCells count="89">
    <mergeCell ref="B9:C9"/>
    <mergeCell ref="B10:C10"/>
    <mergeCell ref="E3:H3"/>
    <mergeCell ref="A3:C3"/>
    <mergeCell ref="B11:C11"/>
    <mergeCell ref="B4:C4"/>
    <mergeCell ref="B5:C5"/>
    <mergeCell ref="B6:C6"/>
    <mergeCell ref="B7:C7"/>
    <mergeCell ref="B8:C8"/>
    <mergeCell ref="E4:G4"/>
    <mergeCell ref="E6:G6"/>
    <mergeCell ref="E5:G5"/>
    <mergeCell ref="E7:G7"/>
    <mergeCell ref="E9:G9"/>
    <mergeCell ref="E8:G8"/>
    <mergeCell ref="E10:G10"/>
    <mergeCell ref="K4:L4"/>
    <mergeCell ref="K24:L24"/>
    <mergeCell ref="A44:H44"/>
    <mergeCell ref="E43:H43"/>
    <mergeCell ref="A43:D43"/>
    <mergeCell ref="G29:H29"/>
    <mergeCell ref="G28:H28"/>
    <mergeCell ref="G32:H32"/>
    <mergeCell ref="G31:H31"/>
    <mergeCell ref="A29:B29"/>
    <mergeCell ref="A31:B31"/>
    <mergeCell ref="A34:B34"/>
    <mergeCell ref="A33:B33"/>
    <mergeCell ref="A36:G36"/>
    <mergeCell ref="G30:H30"/>
    <mergeCell ref="A25:B25"/>
    <mergeCell ref="G25:H25"/>
    <mergeCell ref="A17:B17"/>
    <mergeCell ref="G16:H16"/>
    <mergeCell ref="A15:B15"/>
    <mergeCell ref="A16:B16"/>
    <mergeCell ref="G17:H17"/>
    <mergeCell ref="E11:G11"/>
    <mergeCell ref="A14:B14"/>
    <mergeCell ref="G15:H15"/>
    <mergeCell ref="G14:H14"/>
    <mergeCell ref="A13:H13"/>
    <mergeCell ref="A12:H12"/>
    <mergeCell ref="K2:L2"/>
    <mergeCell ref="A38:D38"/>
    <mergeCell ref="A42:D42"/>
    <mergeCell ref="A39:D39"/>
    <mergeCell ref="E39:H39"/>
    <mergeCell ref="A32:B32"/>
    <mergeCell ref="G33:H33"/>
    <mergeCell ref="G34:H34"/>
    <mergeCell ref="G35:H35"/>
    <mergeCell ref="A41:H41"/>
    <mergeCell ref="E42:H42"/>
    <mergeCell ref="A40:H40"/>
    <mergeCell ref="E38:H38"/>
    <mergeCell ref="A35:D35"/>
    <mergeCell ref="A37:H37"/>
    <mergeCell ref="G24:H24"/>
    <mergeCell ref="A48:H48"/>
    <mergeCell ref="A46:D46"/>
    <mergeCell ref="A47:D47"/>
    <mergeCell ref="A49:H49"/>
    <mergeCell ref="E46:H46"/>
    <mergeCell ref="E47:H47"/>
    <mergeCell ref="A45:H45"/>
    <mergeCell ref="A1:H1"/>
    <mergeCell ref="A2:H2"/>
    <mergeCell ref="A21:B21"/>
    <mergeCell ref="G21:H21"/>
    <mergeCell ref="A22:B22"/>
    <mergeCell ref="G22:H22"/>
    <mergeCell ref="A23:B23"/>
    <mergeCell ref="G23:H23"/>
    <mergeCell ref="A18:B18"/>
    <mergeCell ref="G18:H18"/>
    <mergeCell ref="A19:B19"/>
    <mergeCell ref="G19:H19"/>
    <mergeCell ref="A20:B20"/>
    <mergeCell ref="G20:H20"/>
    <mergeCell ref="A24:B24"/>
    <mergeCell ref="A28:B28"/>
    <mergeCell ref="A30:B30"/>
    <mergeCell ref="G27:H27"/>
    <mergeCell ref="A27:B27"/>
    <mergeCell ref="G26:H26"/>
    <mergeCell ref="A26:B26"/>
  </mergeCells>
  <dataValidations count="1">
    <dataValidation type="list" allowBlank="1" showInputMessage="1" showErrorMessage="1" sqref="F15:F34" xr:uid="{00000000-0002-0000-0200-000000000000}">
      <formula1>$L$6:$L$12</formula1>
    </dataValidation>
  </dataValidations>
  <pageMargins left="0.7" right="0.7" top="0.75" bottom="0.75" header="0.3" footer="0.3"/>
  <pageSetup scale="56"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DC4E6-0F9D-4577-8174-EF96EE2DA6A9}">
  <sheetPr>
    <pageSetUpPr fitToPage="1"/>
  </sheetPr>
  <dimension ref="A1:P416"/>
  <sheetViews>
    <sheetView zoomScaleNormal="100" workbookViewId="0">
      <pane ySplit="1" topLeftCell="A2" activePane="bottomLeft" state="frozen"/>
      <selection pane="bottomLeft" activeCell="C4" sqref="C4:F4"/>
    </sheetView>
  </sheetViews>
  <sheetFormatPr defaultColWidth="8.6328125" defaultRowHeight="14.5"/>
  <cols>
    <col min="1" max="1" width="11.36328125" style="1" bestFit="1" customWidth="1"/>
    <col min="2" max="2" width="17.453125" style="1" customWidth="1"/>
    <col min="3" max="3" width="7.6328125" style="1" customWidth="1"/>
    <col min="4" max="4" width="8.453125" style="40" customWidth="1"/>
    <col min="5" max="5" width="8.6328125" style="1"/>
    <col min="6" max="6" width="5.36328125" style="1" customWidth="1"/>
    <col min="7" max="7" width="11.54296875" style="1" customWidth="1"/>
    <col min="8" max="8" width="45.453125" style="1" customWidth="1"/>
    <col min="9" max="9" width="42.6328125" style="1" customWidth="1"/>
    <col min="10" max="10" width="25.6328125" style="1" customWidth="1"/>
    <col min="11" max="11" width="42.36328125" style="1" customWidth="1"/>
    <col min="12" max="12" width="25.453125" style="1" customWidth="1"/>
    <col min="13" max="13" width="18.6328125" style="165" customWidth="1"/>
    <col min="14" max="14" width="22.36328125" style="165" customWidth="1"/>
    <col min="15" max="15" width="8.6328125" style="1"/>
    <col min="16" max="16" width="8.6328125" style="1" bestFit="1" customWidth="1"/>
    <col min="17" max="17" width="8.6328125" style="1"/>
    <col min="18" max="18" width="8.6328125" style="1" bestFit="1" customWidth="1"/>
    <col min="19" max="16384" width="8.6328125" style="1"/>
  </cols>
  <sheetData>
    <row r="1" spans="1:14" ht="18.5">
      <c r="A1" s="443" t="s">
        <v>97</v>
      </c>
      <c r="B1" s="444"/>
      <c r="C1" s="444"/>
      <c r="D1" s="444"/>
      <c r="E1" s="444"/>
      <c r="F1" s="444"/>
      <c r="G1" s="444"/>
      <c r="H1" s="444"/>
    </row>
    <row r="2" spans="1:14" s="175" customFormat="1" ht="63.65" customHeight="1">
      <c r="A2" s="445" t="s">
        <v>98</v>
      </c>
      <c r="B2" s="446"/>
      <c r="C2" s="446"/>
      <c r="D2" s="446"/>
      <c r="E2" s="446"/>
      <c r="F2" s="446"/>
      <c r="G2" s="446"/>
      <c r="H2" s="447"/>
      <c r="M2" s="176"/>
      <c r="N2" s="176"/>
    </row>
    <row r="3" spans="1:14">
      <c r="A3" s="448"/>
      <c r="B3" s="449"/>
      <c r="C3" s="449"/>
      <c r="D3" s="449"/>
      <c r="E3" s="449"/>
      <c r="F3" s="449"/>
      <c r="G3" s="449"/>
      <c r="H3" s="449"/>
    </row>
    <row r="4" spans="1:14" ht="24.65" customHeight="1">
      <c r="A4" s="27" t="s">
        <v>99</v>
      </c>
      <c r="B4" s="184" t="s">
        <v>100</v>
      </c>
      <c r="C4" s="450" t="s">
        <v>101</v>
      </c>
      <c r="D4" s="450"/>
      <c r="E4" s="450"/>
      <c r="F4" s="450"/>
      <c r="G4" s="184" t="s">
        <v>91</v>
      </c>
      <c r="H4" s="205" t="s">
        <v>102</v>
      </c>
      <c r="I4" s="28"/>
      <c r="J4" s="29"/>
      <c r="K4" s="29"/>
    </row>
    <row r="5" spans="1:14">
      <c r="A5" s="30"/>
      <c r="B5" s="177"/>
      <c r="C5" s="434"/>
      <c r="D5" s="435"/>
      <c r="E5" s="435"/>
      <c r="F5" s="436"/>
      <c r="G5" s="32"/>
      <c r="H5" s="33"/>
      <c r="I5" s="34"/>
    </row>
    <row r="6" spans="1:14">
      <c r="A6" s="30"/>
      <c r="B6" s="31"/>
      <c r="C6" s="434"/>
      <c r="D6" s="435"/>
      <c r="E6" s="435"/>
      <c r="F6" s="436"/>
      <c r="G6" s="32"/>
      <c r="H6" s="33"/>
      <c r="I6" s="34"/>
    </row>
    <row r="7" spans="1:14">
      <c r="A7" s="30"/>
      <c r="B7" s="35"/>
      <c r="C7" s="434"/>
      <c r="D7" s="435"/>
      <c r="E7" s="435"/>
      <c r="F7" s="436"/>
      <c r="G7" s="32"/>
      <c r="H7" s="33"/>
      <c r="I7" s="34"/>
    </row>
    <row r="8" spans="1:14">
      <c r="A8" s="30"/>
      <c r="B8" s="35"/>
      <c r="C8" s="434"/>
      <c r="D8" s="435"/>
      <c r="E8" s="435"/>
      <c r="F8" s="436"/>
      <c r="G8" s="32"/>
      <c r="H8" s="33"/>
      <c r="I8" s="34"/>
    </row>
    <row r="9" spans="1:14">
      <c r="A9" s="30"/>
      <c r="B9" s="35"/>
      <c r="C9" s="434"/>
      <c r="D9" s="435"/>
      <c r="E9" s="435"/>
      <c r="F9" s="436"/>
      <c r="G9" s="32"/>
      <c r="H9" s="33"/>
      <c r="I9" s="34"/>
    </row>
    <row r="10" spans="1:14">
      <c r="A10" s="36"/>
      <c r="B10" s="35"/>
      <c r="C10" s="434"/>
      <c r="D10" s="435"/>
      <c r="E10" s="435"/>
      <c r="F10" s="436"/>
      <c r="G10" s="32"/>
      <c r="H10" s="33"/>
      <c r="I10" s="34"/>
    </row>
    <row r="11" spans="1:14">
      <c r="A11" s="36"/>
      <c r="B11" s="35"/>
      <c r="C11" s="434"/>
      <c r="D11" s="435"/>
      <c r="E11" s="435"/>
      <c r="F11" s="436"/>
      <c r="G11" s="32"/>
      <c r="H11" s="33"/>
      <c r="I11" s="34"/>
    </row>
    <row r="12" spans="1:14">
      <c r="A12" s="36"/>
      <c r="B12" s="35"/>
      <c r="C12" s="434"/>
      <c r="D12" s="435"/>
      <c r="E12" s="435"/>
      <c r="F12" s="436"/>
      <c r="G12" s="32"/>
      <c r="H12" s="33"/>
      <c r="I12" s="34"/>
    </row>
    <row r="13" spans="1:14">
      <c r="A13" s="36"/>
      <c r="B13" s="35"/>
      <c r="C13" s="434"/>
      <c r="D13" s="435"/>
      <c r="E13" s="435"/>
      <c r="F13" s="436"/>
      <c r="G13" s="32"/>
      <c r="H13" s="33"/>
      <c r="I13" s="34"/>
    </row>
    <row r="14" spans="1:14">
      <c r="A14" s="36"/>
      <c r="B14" s="35"/>
      <c r="C14" s="434"/>
      <c r="D14" s="435"/>
      <c r="E14" s="435"/>
      <c r="F14" s="436"/>
      <c r="G14" s="32"/>
      <c r="H14" s="33"/>
      <c r="I14" s="34"/>
    </row>
    <row r="15" spans="1:14">
      <c r="A15" s="36"/>
      <c r="B15" s="35"/>
      <c r="C15" s="434"/>
      <c r="D15" s="435"/>
      <c r="E15" s="435"/>
      <c r="F15" s="436"/>
      <c r="G15" s="32"/>
      <c r="H15" s="33"/>
      <c r="I15" s="34"/>
    </row>
    <row r="16" spans="1:14">
      <c r="A16" s="36"/>
      <c r="B16" s="35"/>
      <c r="C16" s="434"/>
      <c r="D16" s="435"/>
      <c r="E16" s="435"/>
      <c r="F16" s="436"/>
      <c r="G16" s="32"/>
      <c r="H16" s="33"/>
      <c r="I16" s="34"/>
    </row>
    <row r="17" spans="1:12">
      <c r="A17" s="36"/>
      <c r="B17" s="35"/>
      <c r="C17" s="434"/>
      <c r="D17" s="435"/>
      <c r="E17" s="435"/>
      <c r="F17" s="436"/>
      <c r="G17" s="32"/>
      <c r="H17" s="33"/>
      <c r="I17" s="34"/>
    </row>
    <row r="18" spans="1:12">
      <c r="A18" s="36"/>
      <c r="B18" s="35"/>
      <c r="C18" s="434"/>
      <c r="D18" s="435"/>
      <c r="E18" s="435"/>
      <c r="F18" s="436"/>
      <c r="G18" s="32"/>
      <c r="H18" s="33"/>
      <c r="I18" s="34"/>
    </row>
    <row r="19" spans="1:12">
      <c r="A19" s="36"/>
      <c r="B19" s="35"/>
      <c r="C19" s="434"/>
      <c r="D19" s="435"/>
      <c r="E19" s="435"/>
      <c r="F19" s="436"/>
      <c r="G19" s="32"/>
      <c r="H19" s="33"/>
      <c r="I19" s="34"/>
      <c r="L19" s="37"/>
    </row>
    <row r="20" spans="1:12">
      <c r="A20" s="30"/>
      <c r="B20" s="35"/>
      <c r="C20" s="434"/>
      <c r="D20" s="435"/>
      <c r="E20" s="435"/>
      <c r="F20" s="436"/>
      <c r="G20" s="32"/>
      <c r="H20" s="33"/>
      <c r="I20" s="34"/>
    </row>
    <row r="21" spans="1:12">
      <c r="A21" s="30"/>
      <c r="B21" s="35"/>
      <c r="C21" s="434"/>
      <c r="D21" s="435"/>
      <c r="E21" s="435"/>
      <c r="F21" s="436"/>
      <c r="G21" s="32"/>
      <c r="H21" s="33"/>
      <c r="I21" s="34"/>
    </row>
    <row r="22" spans="1:12">
      <c r="A22" s="30"/>
      <c r="B22" s="35"/>
      <c r="C22" s="434"/>
      <c r="D22" s="435"/>
      <c r="E22" s="435"/>
      <c r="F22" s="436"/>
      <c r="G22" s="32"/>
      <c r="H22" s="33"/>
      <c r="I22" s="34"/>
    </row>
    <row r="23" spans="1:12">
      <c r="A23" s="30"/>
      <c r="B23" s="35"/>
      <c r="C23" s="434"/>
      <c r="D23" s="435"/>
      <c r="E23" s="435"/>
      <c r="F23" s="436"/>
      <c r="G23" s="32"/>
      <c r="H23" s="33"/>
      <c r="I23" s="34"/>
    </row>
    <row r="24" spans="1:12">
      <c r="A24" s="30"/>
      <c r="B24" s="35"/>
      <c r="C24" s="434"/>
      <c r="D24" s="435"/>
      <c r="E24" s="435"/>
      <c r="F24" s="436"/>
      <c r="G24" s="32"/>
      <c r="H24" s="33"/>
      <c r="I24" s="34"/>
    </row>
    <row r="25" spans="1:12">
      <c r="A25" s="36"/>
      <c r="B25" s="35"/>
      <c r="C25" s="434"/>
      <c r="D25" s="435"/>
      <c r="E25" s="435"/>
      <c r="F25" s="436"/>
      <c r="G25" s="32"/>
      <c r="H25" s="33"/>
      <c r="I25" s="34"/>
    </row>
    <row r="26" spans="1:12">
      <c r="A26" s="36"/>
      <c r="B26" s="35"/>
      <c r="C26" s="434"/>
      <c r="D26" s="435"/>
      <c r="E26" s="435"/>
      <c r="F26" s="436"/>
      <c r="G26" s="32"/>
      <c r="H26" s="33"/>
      <c r="I26" s="34"/>
    </row>
    <row r="27" spans="1:12">
      <c r="A27" s="36"/>
      <c r="B27" s="35"/>
      <c r="C27" s="434"/>
      <c r="D27" s="435"/>
      <c r="E27" s="435"/>
      <c r="F27" s="436"/>
      <c r="G27" s="32"/>
      <c r="H27" s="33"/>
      <c r="I27" s="34"/>
    </row>
    <row r="28" spans="1:12">
      <c r="A28" s="36"/>
      <c r="B28" s="35"/>
      <c r="C28" s="434"/>
      <c r="D28" s="435"/>
      <c r="E28" s="435"/>
      <c r="F28" s="436"/>
      <c r="G28" s="32"/>
      <c r="H28" s="33"/>
      <c r="I28" s="34"/>
    </row>
    <row r="29" spans="1:12">
      <c r="A29" s="36"/>
      <c r="B29" s="35"/>
      <c r="C29" s="434"/>
      <c r="D29" s="435"/>
      <c r="E29" s="435"/>
      <c r="F29" s="436"/>
      <c r="G29" s="32"/>
      <c r="H29" s="33"/>
      <c r="I29" s="34"/>
    </row>
    <row r="30" spans="1:12">
      <c r="A30" s="36"/>
      <c r="B30" s="35"/>
      <c r="C30" s="434"/>
      <c r="D30" s="435"/>
      <c r="E30" s="435"/>
      <c r="F30" s="436"/>
      <c r="G30" s="32"/>
      <c r="H30" s="33"/>
      <c r="I30" s="34"/>
    </row>
    <row r="31" spans="1:12">
      <c r="A31" s="36"/>
      <c r="B31" s="35"/>
      <c r="C31" s="434"/>
      <c r="D31" s="435"/>
      <c r="E31" s="435"/>
      <c r="F31" s="436"/>
      <c r="G31" s="32"/>
      <c r="H31" s="33"/>
      <c r="I31" s="34"/>
    </row>
    <row r="32" spans="1:12">
      <c r="A32" s="36"/>
      <c r="B32" s="35"/>
      <c r="C32" s="434"/>
      <c r="D32" s="435"/>
      <c r="E32" s="435"/>
      <c r="F32" s="436"/>
      <c r="G32" s="32"/>
      <c r="H32" s="33"/>
      <c r="I32" s="34"/>
    </row>
    <row r="33" spans="1:12">
      <c r="A33" s="36"/>
      <c r="B33" s="35"/>
      <c r="C33" s="434"/>
      <c r="D33" s="435"/>
      <c r="E33" s="435"/>
      <c r="F33" s="436"/>
      <c r="G33" s="32"/>
      <c r="H33" s="33"/>
      <c r="I33" s="34"/>
      <c r="L33" s="37"/>
    </row>
    <row r="34" spans="1:12">
      <c r="A34" s="30"/>
      <c r="B34" s="35"/>
      <c r="C34" s="434"/>
      <c r="D34" s="435"/>
      <c r="E34" s="435"/>
      <c r="F34" s="436"/>
      <c r="G34" s="32"/>
      <c r="H34" s="33"/>
      <c r="I34" s="34"/>
    </row>
    <row r="35" spans="1:12">
      <c r="A35" s="30"/>
      <c r="B35" s="35"/>
      <c r="C35" s="434"/>
      <c r="D35" s="435"/>
      <c r="E35" s="435"/>
      <c r="F35" s="436"/>
      <c r="G35" s="32"/>
      <c r="H35" s="33"/>
      <c r="I35" s="34"/>
    </row>
    <row r="36" spans="1:12">
      <c r="A36" s="30"/>
      <c r="B36" s="35"/>
      <c r="C36" s="434"/>
      <c r="D36" s="435"/>
      <c r="E36" s="435"/>
      <c r="F36" s="436"/>
      <c r="G36" s="32"/>
      <c r="H36" s="33"/>
      <c r="I36" s="34"/>
    </row>
    <row r="37" spans="1:12">
      <c r="A37" s="30"/>
      <c r="B37" s="35"/>
      <c r="C37" s="434"/>
      <c r="D37" s="435"/>
      <c r="E37" s="435"/>
      <c r="F37" s="436"/>
      <c r="G37" s="32"/>
      <c r="H37" s="33"/>
      <c r="I37" s="34"/>
    </row>
    <row r="38" spans="1:12">
      <c r="A38" s="30"/>
      <c r="B38" s="35"/>
      <c r="C38" s="434"/>
      <c r="D38" s="435"/>
      <c r="E38" s="435"/>
      <c r="F38" s="436"/>
      <c r="G38" s="32"/>
      <c r="H38" s="33"/>
      <c r="I38" s="34"/>
    </row>
    <row r="39" spans="1:12">
      <c r="A39" s="36"/>
      <c r="B39" s="35"/>
      <c r="C39" s="434"/>
      <c r="D39" s="435"/>
      <c r="E39" s="435"/>
      <c r="F39" s="436"/>
      <c r="G39" s="32"/>
      <c r="H39" s="33"/>
      <c r="I39" s="34"/>
    </row>
    <row r="40" spans="1:12">
      <c r="A40" s="36"/>
      <c r="B40" s="35"/>
      <c r="C40" s="434"/>
      <c r="D40" s="435"/>
      <c r="E40" s="435"/>
      <c r="F40" s="436"/>
      <c r="G40" s="32"/>
      <c r="H40" s="33"/>
      <c r="I40" s="34"/>
    </row>
    <row r="41" spans="1:12">
      <c r="A41" s="36"/>
      <c r="B41" s="35"/>
      <c r="C41" s="434"/>
      <c r="D41" s="435"/>
      <c r="E41" s="435"/>
      <c r="F41" s="436"/>
      <c r="G41" s="32"/>
      <c r="H41" s="33"/>
      <c r="I41" s="34"/>
    </row>
    <row r="42" spans="1:12">
      <c r="A42" s="36"/>
      <c r="B42" s="35"/>
      <c r="C42" s="434"/>
      <c r="D42" s="435"/>
      <c r="E42" s="435"/>
      <c r="F42" s="436"/>
      <c r="G42" s="32"/>
      <c r="H42" s="33"/>
      <c r="I42" s="34"/>
    </row>
    <row r="43" spans="1:12">
      <c r="A43" s="36"/>
      <c r="B43" s="35"/>
      <c r="C43" s="434"/>
      <c r="D43" s="435"/>
      <c r="E43" s="435"/>
      <c r="F43" s="436"/>
      <c r="G43" s="32"/>
      <c r="H43" s="33"/>
      <c r="I43" s="34"/>
    </row>
    <row r="44" spans="1:12">
      <c r="A44" s="36"/>
      <c r="B44" s="35"/>
      <c r="C44" s="434"/>
      <c r="D44" s="435"/>
      <c r="E44" s="435"/>
      <c r="F44" s="436"/>
      <c r="G44" s="32"/>
      <c r="H44" s="33"/>
      <c r="I44" s="34"/>
    </row>
    <row r="45" spans="1:12">
      <c r="A45" s="36"/>
      <c r="B45" s="35"/>
      <c r="C45" s="434"/>
      <c r="D45" s="435"/>
      <c r="E45" s="435"/>
      <c r="F45" s="436"/>
      <c r="G45" s="32"/>
      <c r="H45" s="33"/>
      <c r="I45" s="34"/>
    </row>
    <row r="46" spans="1:12">
      <c r="A46" s="36"/>
      <c r="B46" s="35"/>
      <c r="C46" s="434"/>
      <c r="D46" s="435"/>
      <c r="E46" s="435"/>
      <c r="F46" s="436"/>
      <c r="G46" s="32"/>
      <c r="H46" s="33"/>
      <c r="I46" s="34"/>
    </row>
    <row r="47" spans="1:12">
      <c r="A47" s="36"/>
      <c r="B47" s="35"/>
      <c r="C47" s="434"/>
      <c r="D47" s="435"/>
      <c r="E47" s="435"/>
      <c r="F47" s="436"/>
      <c r="G47" s="32"/>
      <c r="H47" s="33"/>
      <c r="I47" s="34"/>
    </row>
    <row r="48" spans="1:12">
      <c r="A48" s="36"/>
      <c r="B48" s="35"/>
      <c r="C48" s="434"/>
      <c r="D48" s="435"/>
      <c r="E48" s="435"/>
      <c r="F48" s="436"/>
      <c r="G48" s="32"/>
      <c r="H48" s="33"/>
      <c r="I48" s="34"/>
    </row>
    <row r="49" spans="1:9">
      <c r="A49" s="36"/>
      <c r="B49" s="35"/>
      <c r="C49" s="434"/>
      <c r="D49" s="435"/>
      <c r="E49" s="435"/>
      <c r="F49" s="436"/>
      <c r="G49" s="32"/>
      <c r="H49" s="33"/>
      <c r="I49" s="34"/>
    </row>
    <row r="50" spans="1:9">
      <c r="A50" s="36"/>
      <c r="B50" s="35"/>
      <c r="C50" s="434"/>
      <c r="D50" s="435"/>
      <c r="E50" s="435"/>
      <c r="F50" s="436"/>
      <c r="G50" s="32"/>
      <c r="H50" s="33"/>
      <c r="I50" s="34"/>
    </row>
    <row r="51" spans="1:9">
      <c r="A51" s="36"/>
      <c r="B51" s="35"/>
      <c r="C51" s="434"/>
      <c r="D51" s="435"/>
      <c r="E51" s="435"/>
      <c r="F51" s="436"/>
      <c r="G51" s="32"/>
      <c r="H51" s="33"/>
      <c r="I51" s="34"/>
    </row>
    <row r="52" spans="1:9">
      <c r="A52" s="36"/>
      <c r="B52" s="35"/>
      <c r="C52" s="434"/>
      <c r="D52" s="435"/>
      <c r="E52" s="435"/>
      <c r="F52" s="436"/>
      <c r="G52" s="32"/>
      <c r="H52" s="33"/>
      <c r="I52" s="34"/>
    </row>
    <row r="53" spans="1:9">
      <c r="A53" s="36"/>
      <c r="B53" s="35"/>
      <c r="C53" s="434"/>
      <c r="D53" s="435"/>
      <c r="E53" s="435"/>
      <c r="F53" s="436"/>
      <c r="G53" s="32"/>
      <c r="H53" s="33"/>
      <c r="I53" s="34"/>
    </row>
    <row r="54" spans="1:9">
      <c r="A54" s="36"/>
      <c r="B54" s="35"/>
      <c r="C54" s="434"/>
      <c r="D54" s="435"/>
      <c r="E54" s="435"/>
      <c r="F54" s="436"/>
      <c r="G54" s="32"/>
      <c r="H54" s="33"/>
      <c r="I54" s="34"/>
    </row>
    <row r="55" spans="1:9">
      <c r="A55" s="36"/>
      <c r="B55" s="35"/>
      <c r="C55" s="434"/>
      <c r="D55" s="435"/>
      <c r="E55" s="435"/>
      <c r="F55" s="436"/>
      <c r="G55" s="32"/>
      <c r="H55" s="33"/>
      <c r="I55" s="34"/>
    </row>
    <row r="56" spans="1:9">
      <c r="A56" s="36"/>
      <c r="B56" s="35"/>
      <c r="C56" s="434"/>
      <c r="D56" s="435"/>
      <c r="E56" s="435"/>
      <c r="F56" s="436"/>
      <c r="G56" s="32"/>
      <c r="H56" s="33"/>
      <c r="I56" s="34"/>
    </row>
    <row r="57" spans="1:9">
      <c r="A57" s="36"/>
      <c r="B57" s="35"/>
      <c r="C57" s="434"/>
      <c r="D57" s="435"/>
      <c r="E57" s="435"/>
      <c r="F57" s="436"/>
      <c r="G57" s="32"/>
      <c r="H57" s="33"/>
      <c r="I57" s="34"/>
    </row>
    <row r="58" spans="1:9">
      <c r="A58" s="36"/>
      <c r="B58" s="35"/>
      <c r="C58" s="434"/>
      <c r="D58" s="435"/>
      <c r="E58" s="435"/>
      <c r="F58" s="436"/>
      <c r="G58" s="32"/>
      <c r="H58" s="33"/>
      <c r="I58" s="34"/>
    </row>
    <row r="59" spans="1:9">
      <c r="A59" s="36"/>
      <c r="B59" s="35"/>
      <c r="C59" s="434"/>
      <c r="D59" s="435"/>
      <c r="E59" s="435"/>
      <c r="F59" s="436"/>
      <c r="G59" s="32"/>
      <c r="H59" s="33"/>
      <c r="I59" s="34"/>
    </row>
    <row r="60" spans="1:9">
      <c r="A60" s="36"/>
      <c r="B60" s="35"/>
      <c r="C60" s="434"/>
      <c r="D60" s="435"/>
      <c r="E60" s="435"/>
      <c r="F60" s="436"/>
      <c r="G60" s="32"/>
      <c r="H60" s="33"/>
      <c r="I60" s="34"/>
    </row>
    <row r="61" spans="1:9">
      <c r="A61" s="36"/>
      <c r="B61" s="35"/>
      <c r="C61" s="434"/>
      <c r="D61" s="435"/>
      <c r="E61" s="435"/>
      <c r="F61" s="436"/>
      <c r="G61" s="32"/>
      <c r="H61" s="33"/>
      <c r="I61" s="34"/>
    </row>
    <row r="62" spans="1:9">
      <c r="A62" s="36"/>
      <c r="B62" s="35"/>
      <c r="C62" s="434"/>
      <c r="D62" s="435"/>
      <c r="E62" s="435"/>
      <c r="F62" s="436"/>
      <c r="G62" s="32"/>
      <c r="H62" s="33"/>
      <c r="I62" s="34"/>
    </row>
    <row r="63" spans="1:9">
      <c r="A63" s="36"/>
      <c r="B63" s="35"/>
      <c r="C63" s="434"/>
      <c r="D63" s="435"/>
      <c r="E63" s="435"/>
      <c r="F63" s="436"/>
      <c r="G63" s="32"/>
      <c r="H63" s="33"/>
      <c r="I63" s="34"/>
    </row>
    <row r="64" spans="1:9">
      <c r="A64" s="36"/>
      <c r="B64" s="35"/>
      <c r="C64" s="434"/>
      <c r="D64" s="435"/>
      <c r="E64" s="435"/>
      <c r="F64" s="436"/>
      <c r="G64" s="32"/>
      <c r="H64" s="33"/>
      <c r="I64" s="34"/>
    </row>
    <row r="65" spans="1:9">
      <c r="A65" s="36"/>
      <c r="B65" s="35"/>
      <c r="C65" s="434"/>
      <c r="D65" s="435"/>
      <c r="E65" s="435"/>
      <c r="F65" s="436"/>
      <c r="G65" s="32"/>
      <c r="H65" s="33"/>
      <c r="I65" s="34"/>
    </row>
    <row r="66" spans="1:9">
      <c r="A66" s="36"/>
      <c r="B66" s="35"/>
      <c r="C66" s="434"/>
      <c r="D66" s="435"/>
      <c r="E66" s="435"/>
      <c r="F66" s="436"/>
      <c r="G66" s="32"/>
      <c r="H66" s="33"/>
      <c r="I66" s="34"/>
    </row>
    <row r="67" spans="1:9">
      <c r="A67" s="36"/>
      <c r="B67" s="35"/>
      <c r="C67" s="434"/>
      <c r="D67" s="435"/>
      <c r="E67" s="435"/>
      <c r="F67" s="436"/>
      <c r="G67" s="32"/>
      <c r="H67" s="33"/>
      <c r="I67" s="34"/>
    </row>
    <row r="68" spans="1:9">
      <c r="A68" s="36"/>
      <c r="B68" s="35"/>
      <c r="C68" s="434"/>
      <c r="D68" s="435"/>
      <c r="E68" s="435"/>
      <c r="F68" s="436"/>
      <c r="G68" s="32"/>
      <c r="H68" s="33"/>
      <c r="I68" s="34"/>
    </row>
    <row r="69" spans="1:9">
      <c r="A69" s="36"/>
      <c r="B69" s="35"/>
      <c r="C69" s="434"/>
      <c r="D69" s="435"/>
      <c r="E69" s="435"/>
      <c r="F69" s="436"/>
      <c r="G69" s="32"/>
      <c r="H69" s="33"/>
      <c r="I69" s="34"/>
    </row>
    <row r="70" spans="1:9">
      <c r="A70" s="36"/>
      <c r="B70" s="35"/>
      <c r="C70" s="434"/>
      <c r="D70" s="435"/>
      <c r="E70" s="435"/>
      <c r="F70" s="436"/>
      <c r="G70" s="32"/>
      <c r="H70" s="33"/>
      <c r="I70" s="34"/>
    </row>
    <row r="71" spans="1:9">
      <c r="A71" s="36"/>
      <c r="B71" s="35"/>
      <c r="C71" s="434"/>
      <c r="D71" s="435"/>
      <c r="E71" s="435"/>
      <c r="F71" s="436"/>
      <c r="G71" s="32"/>
      <c r="H71" s="33"/>
      <c r="I71" s="34"/>
    </row>
    <row r="72" spans="1:9">
      <c r="A72" s="36"/>
      <c r="B72" s="35"/>
      <c r="C72" s="434"/>
      <c r="D72" s="435"/>
      <c r="E72" s="435"/>
      <c r="F72" s="436"/>
      <c r="G72" s="32"/>
      <c r="H72" s="33"/>
      <c r="I72" s="34"/>
    </row>
    <row r="73" spans="1:9">
      <c r="A73" s="36"/>
      <c r="B73" s="35"/>
      <c r="C73" s="434"/>
      <c r="D73" s="435"/>
      <c r="E73" s="435"/>
      <c r="F73" s="436"/>
      <c r="G73" s="32"/>
      <c r="H73" s="33"/>
      <c r="I73" s="34"/>
    </row>
    <row r="74" spans="1:9">
      <c r="A74" s="36"/>
      <c r="B74" s="35"/>
      <c r="C74" s="434"/>
      <c r="D74" s="435"/>
      <c r="E74" s="435"/>
      <c r="F74" s="436"/>
      <c r="G74" s="32"/>
      <c r="H74" s="33"/>
      <c r="I74" s="34"/>
    </row>
    <row r="75" spans="1:9">
      <c r="A75" s="36"/>
      <c r="B75" s="35"/>
      <c r="C75" s="434"/>
      <c r="D75" s="435"/>
      <c r="E75" s="435"/>
      <c r="F75" s="436"/>
      <c r="G75" s="32"/>
      <c r="H75" s="33"/>
      <c r="I75" s="34"/>
    </row>
    <row r="76" spans="1:9">
      <c r="A76" s="36"/>
      <c r="B76" s="35"/>
      <c r="C76" s="434"/>
      <c r="D76" s="435"/>
      <c r="E76" s="435"/>
      <c r="F76" s="436"/>
      <c r="G76" s="32"/>
      <c r="H76" s="33"/>
      <c r="I76" s="34"/>
    </row>
    <row r="77" spans="1:9">
      <c r="A77" s="36"/>
      <c r="B77" s="35"/>
      <c r="C77" s="434"/>
      <c r="D77" s="435"/>
      <c r="E77" s="435"/>
      <c r="F77" s="436"/>
      <c r="G77" s="32"/>
      <c r="H77" s="33"/>
      <c r="I77" s="34"/>
    </row>
    <row r="78" spans="1:9">
      <c r="A78" s="36"/>
      <c r="B78" s="35"/>
      <c r="C78" s="434"/>
      <c r="D78" s="435"/>
      <c r="E78" s="435"/>
      <c r="F78" s="436"/>
      <c r="G78" s="32"/>
      <c r="H78" s="33"/>
      <c r="I78" s="34"/>
    </row>
    <row r="79" spans="1:9">
      <c r="A79" s="36"/>
      <c r="B79" s="35"/>
      <c r="C79" s="434"/>
      <c r="D79" s="435"/>
      <c r="E79" s="435"/>
      <c r="F79" s="436"/>
      <c r="G79" s="32"/>
      <c r="H79" s="33"/>
      <c r="I79" s="34"/>
    </row>
    <row r="80" spans="1:9">
      <c r="A80" s="36"/>
      <c r="B80" s="35"/>
      <c r="C80" s="434"/>
      <c r="D80" s="435"/>
      <c r="E80" s="435"/>
      <c r="F80" s="436"/>
      <c r="G80" s="32"/>
      <c r="H80" s="33"/>
      <c r="I80" s="34"/>
    </row>
    <row r="81" spans="1:9">
      <c r="A81" s="36"/>
      <c r="B81" s="35"/>
      <c r="C81" s="434"/>
      <c r="D81" s="435"/>
      <c r="E81" s="435"/>
      <c r="F81" s="436"/>
      <c r="G81" s="32"/>
      <c r="H81" s="33"/>
      <c r="I81" s="34"/>
    </row>
    <row r="82" spans="1:9">
      <c r="A82" s="36"/>
      <c r="B82" s="35"/>
      <c r="C82" s="434"/>
      <c r="D82" s="435"/>
      <c r="E82" s="435"/>
      <c r="F82" s="436"/>
      <c r="G82" s="32"/>
      <c r="H82" s="33"/>
      <c r="I82" s="34"/>
    </row>
    <row r="83" spans="1:9">
      <c r="A83" s="36"/>
      <c r="B83" s="35"/>
      <c r="C83" s="434"/>
      <c r="D83" s="435"/>
      <c r="E83" s="435"/>
      <c r="F83" s="436"/>
      <c r="G83" s="32"/>
      <c r="H83" s="33"/>
      <c r="I83" s="34"/>
    </row>
    <row r="84" spans="1:9">
      <c r="A84" s="36"/>
      <c r="B84" s="35"/>
      <c r="C84" s="434"/>
      <c r="D84" s="435"/>
      <c r="E84" s="435"/>
      <c r="F84" s="436"/>
      <c r="G84" s="32"/>
      <c r="H84" s="33"/>
      <c r="I84" s="34"/>
    </row>
    <row r="85" spans="1:9">
      <c r="A85" s="36"/>
      <c r="B85" s="35"/>
      <c r="C85" s="434"/>
      <c r="D85" s="435"/>
      <c r="E85" s="435"/>
      <c r="F85" s="436"/>
      <c r="G85" s="32"/>
      <c r="H85" s="33"/>
      <c r="I85" s="34"/>
    </row>
    <row r="86" spans="1:9">
      <c r="A86" s="36"/>
      <c r="B86" s="35"/>
      <c r="C86" s="434"/>
      <c r="D86" s="435"/>
      <c r="E86" s="435"/>
      <c r="F86" s="436"/>
      <c r="G86" s="32"/>
      <c r="H86" s="33"/>
      <c r="I86" s="34"/>
    </row>
    <row r="87" spans="1:9">
      <c r="A87" s="36"/>
      <c r="B87" s="35"/>
      <c r="C87" s="434"/>
      <c r="D87" s="435"/>
      <c r="E87" s="435"/>
      <c r="F87" s="436"/>
      <c r="G87" s="32"/>
      <c r="H87" s="33"/>
      <c r="I87" s="34"/>
    </row>
    <row r="88" spans="1:9">
      <c r="A88" s="36"/>
      <c r="B88" s="35"/>
      <c r="C88" s="434"/>
      <c r="D88" s="435"/>
      <c r="E88" s="435"/>
      <c r="F88" s="436"/>
      <c r="G88" s="32"/>
      <c r="H88" s="33"/>
      <c r="I88" s="34"/>
    </row>
    <row r="89" spans="1:9">
      <c r="A89" s="36"/>
      <c r="B89" s="35"/>
      <c r="C89" s="434"/>
      <c r="D89" s="435"/>
      <c r="E89" s="435"/>
      <c r="F89" s="436"/>
      <c r="G89" s="32"/>
      <c r="H89" s="33"/>
      <c r="I89" s="34"/>
    </row>
    <row r="90" spans="1:9">
      <c r="A90" s="36"/>
      <c r="B90" s="35"/>
      <c r="C90" s="434"/>
      <c r="D90" s="435"/>
      <c r="E90" s="435"/>
      <c r="F90" s="436"/>
      <c r="G90" s="32"/>
      <c r="H90" s="33"/>
      <c r="I90" s="34"/>
    </row>
    <row r="91" spans="1:9">
      <c r="A91" s="36"/>
      <c r="B91" s="35"/>
      <c r="C91" s="434"/>
      <c r="D91" s="435"/>
      <c r="E91" s="435"/>
      <c r="F91" s="436"/>
      <c r="G91" s="32"/>
      <c r="H91" s="33"/>
      <c r="I91" s="34"/>
    </row>
    <row r="92" spans="1:9">
      <c r="A92" s="36"/>
      <c r="B92" s="35"/>
      <c r="C92" s="434"/>
      <c r="D92" s="435"/>
      <c r="E92" s="435"/>
      <c r="F92" s="436"/>
      <c r="G92" s="32"/>
      <c r="H92" s="33"/>
      <c r="I92" s="34"/>
    </row>
    <row r="93" spans="1:9">
      <c r="A93" s="36"/>
      <c r="B93" s="35"/>
      <c r="C93" s="434"/>
      <c r="D93" s="435"/>
      <c r="E93" s="435"/>
      <c r="F93" s="436"/>
      <c r="G93" s="32"/>
      <c r="H93" s="33"/>
      <c r="I93" s="34"/>
    </row>
    <row r="94" spans="1:9">
      <c r="A94" s="36"/>
      <c r="B94" s="35"/>
      <c r="C94" s="434"/>
      <c r="D94" s="435"/>
      <c r="E94" s="435"/>
      <c r="F94" s="436"/>
      <c r="G94" s="32"/>
      <c r="H94" s="33"/>
      <c r="I94" s="34"/>
    </row>
    <row r="95" spans="1:9">
      <c r="A95" s="36"/>
      <c r="B95" s="35"/>
      <c r="C95" s="434"/>
      <c r="D95" s="435"/>
      <c r="E95" s="435"/>
      <c r="F95" s="436"/>
      <c r="G95" s="32"/>
      <c r="H95" s="33"/>
      <c r="I95" s="34"/>
    </row>
    <row r="96" spans="1:9">
      <c r="A96" s="36"/>
      <c r="B96" s="35"/>
      <c r="C96" s="434"/>
      <c r="D96" s="435"/>
      <c r="E96" s="435"/>
      <c r="F96" s="436"/>
      <c r="G96" s="32"/>
      <c r="H96" s="33"/>
      <c r="I96" s="34"/>
    </row>
    <row r="97" spans="1:16">
      <c r="A97" s="36"/>
      <c r="B97" s="35"/>
      <c r="C97" s="434"/>
      <c r="D97" s="435"/>
      <c r="E97" s="435"/>
      <c r="F97" s="436"/>
      <c r="G97" s="32"/>
      <c r="H97" s="33"/>
      <c r="I97" s="34"/>
    </row>
    <row r="98" spans="1:16">
      <c r="A98" s="36"/>
      <c r="B98" s="35"/>
      <c r="C98" s="434"/>
      <c r="D98" s="435"/>
      <c r="E98" s="435"/>
      <c r="F98" s="436"/>
      <c r="G98" s="32"/>
      <c r="H98" s="33"/>
      <c r="I98" s="34"/>
    </row>
    <row r="99" spans="1:16">
      <c r="A99" s="36"/>
      <c r="B99" s="35"/>
      <c r="C99" s="434"/>
      <c r="D99" s="435"/>
      <c r="E99" s="435"/>
      <c r="F99" s="436"/>
      <c r="G99" s="32"/>
      <c r="H99" s="33"/>
      <c r="I99" s="34"/>
    </row>
    <row r="100" spans="1:16">
      <c r="A100" s="36"/>
      <c r="B100" s="35"/>
      <c r="C100" s="434"/>
      <c r="D100" s="435"/>
      <c r="E100" s="435"/>
      <c r="F100" s="436"/>
      <c r="G100" s="32"/>
      <c r="H100" s="33"/>
      <c r="I100" s="34"/>
    </row>
    <row r="101" spans="1:16">
      <c r="A101" s="36"/>
      <c r="B101" s="35"/>
      <c r="C101" s="434"/>
      <c r="D101" s="435"/>
      <c r="E101" s="435"/>
      <c r="F101" s="436"/>
      <c r="G101" s="32"/>
      <c r="H101" s="33"/>
      <c r="I101" s="34"/>
    </row>
    <row r="102" spans="1:16">
      <c r="A102" s="36"/>
      <c r="B102" s="35"/>
      <c r="C102" s="434"/>
      <c r="D102" s="435"/>
      <c r="E102" s="435"/>
      <c r="F102" s="436"/>
      <c r="G102" s="32"/>
      <c r="H102" s="33"/>
      <c r="I102" s="34"/>
    </row>
    <row r="103" spans="1:16">
      <c r="A103" s="36"/>
      <c r="B103" s="35"/>
      <c r="C103" s="434"/>
      <c r="D103" s="435"/>
      <c r="E103" s="435"/>
      <c r="F103" s="436"/>
      <c r="G103" s="32"/>
      <c r="H103" s="33"/>
      <c r="I103" s="34"/>
    </row>
    <row r="104" spans="1:16">
      <c r="A104" s="36"/>
      <c r="B104" s="35"/>
      <c r="C104" s="434"/>
      <c r="D104" s="435"/>
      <c r="E104" s="435"/>
      <c r="F104" s="436"/>
      <c r="G104" s="32"/>
      <c r="H104" s="33"/>
      <c r="I104" s="34"/>
    </row>
    <row r="105" spans="1:16">
      <c r="A105" s="36"/>
      <c r="B105" s="35"/>
      <c r="C105" s="434"/>
      <c r="D105" s="435"/>
      <c r="E105" s="435"/>
      <c r="F105" s="436"/>
      <c r="G105" s="32"/>
      <c r="H105" s="33"/>
      <c r="I105" s="34"/>
    </row>
    <row r="106" spans="1:16">
      <c r="A106" s="36"/>
      <c r="B106" s="35"/>
      <c r="C106" s="434"/>
      <c r="D106" s="435"/>
      <c r="E106" s="435"/>
      <c r="F106" s="436"/>
      <c r="G106" s="32"/>
      <c r="H106" s="33"/>
      <c r="I106" s="34"/>
    </row>
    <row r="107" spans="1:16">
      <c r="A107" s="36"/>
      <c r="B107" s="35"/>
      <c r="C107" s="434"/>
      <c r="D107" s="435"/>
      <c r="E107" s="435"/>
      <c r="F107" s="436"/>
      <c r="G107" s="32"/>
      <c r="H107" s="33"/>
      <c r="I107" s="34"/>
    </row>
    <row r="108" spans="1:16">
      <c r="A108" s="36"/>
      <c r="B108" s="35"/>
      <c r="C108" s="434"/>
      <c r="D108" s="435"/>
      <c r="E108" s="435"/>
      <c r="F108" s="436"/>
      <c r="G108" s="32"/>
      <c r="H108" s="33"/>
      <c r="I108" s="34"/>
    </row>
    <row r="109" spans="1:16">
      <c r="A109" s="36"/>
      <c r="B109" s="35"/>
      <c r="C109" s="434"/>
      <c r="D109" s="435"/>
      <c r="E109" s="435"/>
      <c r="F109" s="436"/>
      <c r="G109" s="32"/>
      <c r="H109" s="33"/>
      <c r="I109" s="34"/>
    </row>
    <row r="110" spans="1:16">
      <c r="A110" s="36"/>
      <c r="B110" s="35"/>
      <c r="C110" s="434"/>
      <c r="D110" s="435"/>
      <c r="E110" s="435"/>
      <c r="F110" s="436"/>
      <c r="G110" s="32"/>
      <c r="H110" s="33"/>
      <c r="I110" s="34"/>
    </row>
    <row r="111" spans="1:16">
      <c r="A111" s="36"/>
      <c r="B111" s="35"/>
      <c r="C111" s="434"/>
      <c r="D111" s="435"/>
      <c r="E111" s="435"/>
      <c r="F111" s="436"/>
      <c r="G111" s="32"/>
      <c r="H111" s="33"/>
      <c r="I111" s="34"/>
    </row>
    <row r="112" spans="1:16" s="38" customFormat="1" ht="18" customHeight="1">
      <c r="A112" s="36"/>
      <c r="B112" s="35"/>
      <c r="C112" s="434"/>
      <c r="D112" s="435"/>
      <c r="E112" s="435"/>
      <c r="F112" s="436"/>
      <c r="G112" s="32"/>
      <c r="H112" s="33"/>
      <c r="I112" s="216"/>
      <c r="L112" s="161" t="s">
        <v>103</v>
      </c>
      <c r="M112" s="159"/>
      <c r="N112" s="159"/>
      <c r="O112" s="159"/>
      <c r="P112" s="159"/>
    </row>
    <row r="113" spans="1:16" ht="25.5" customHeight="1" thickBot="1">
      <c r="A113" s="437" t="s">
        <v>104</v>
      </c>
      <c r="B113" s="438"/>
      <c r="C113" s="438"/>
      <c r="D113" s="439"/>
      <c r="E113" s="440" t="s">
        <v>105</v>
      </c>
      <c r="F113" s="441"/>
      <c r="G113" s="442"/>
      <c r="H113" s="95">
        <f>SUMIF(B5:B112,E113,G5:G112)</f>
        <v>0</v>
      </c>
      <c r="L113" s="160"/>
      <c r="M113" s="160"/>
      <c r="N113" s="160"/>
      <c r="O113" s="160"/>
      <c r="P113" s="160"/>
    </row>
    <row r="114" spans="1:16" ht="28.5" customHeight="1">
      <c r="A114" s="437" t="s">
        <v>104</v>
      </c>
      <c r="B114" s="438"/>
      <c r="C114" s="438"/>
      <c r="D114" s="439"/>
      <c r="E114" s="440" t="s">
        <v>106</v>
      </c>
      <c r="F114" s="441"/>
      <c r="G114" s="442"/>
      <c r="H114" s="163">
        <f>SUMIF(B5:B112,E114,G5:G112)</f>
        <v>0</v>
      </c>
      <c r="L114" s="160" t="s">
        <v>107</v>
      </c>
      <c r="M114" s="160"/>
      <c r="N114" s="160"/>
      <c r="O114" s="160"/>
      <c r="P114" s="160"/>
    </row>
    <row r="115" spans="1:16" ht="30" customHeight="1">
      <c r="A115" s="437" t="s">
        <v>104</v>
      </c>
      <c r="B115" s="438"/>
      <c r="C115" s="438"/>
      <c r="D115" s="439"/>
      <c r="E115" s="440" t="s">
        <v>108</v>
      </c>
      <c r="F115" s="441"/>
      <c r="G115" s="442"/>
      <c r="H115" s="95">
        <f>SUMIF(B5:B112,E115,G5:G112)</f>
        <v>0</v>
      </c>
      <c r="L115" s="160" t="s">
        <v>109</v>
      </c>
      <c r="M115" s="160"/>
      <c r="N115" s="160"/>
      <c r="O115" s="160"/>
      <c r="P115" s="160"/>
    </row>
    <row r="116" spans="1:16">
      <c r="D116" s="1"/>
      <c r="I116" s="39"/>
      <c r="L116" s="162"/>
      <c r="M116" s="160"/>
      <c r="N116" s="160"/>
      <c r="O116" s="160"/>
      <c r="P116" s="160"/>
    </row>
    <row r="117" spans="1:16">
      <c r="D117" s="1"/>
      <c r="I117" s="39"/>
      <c r="L117" s="162"/>
      <c r="M117" s="160"/>
      <c r="N117" s="160"/>
      <c r="O117" s="160"/>
      <c r="P117" s="160"/>
    </row>
    <row r="118" spans="1:16">
      <c r="D118" s="1"/>
      <c r="L118" s="166" t="s">
        <v>108</v>
      </c>
      <c r="M118" s="167" t="s">
        <v>105</v>
      </c>
      <c r="N118" s="167" t="s">
        <v>106</v>
      </c>
      <c r="O118" s="164"/>
      <c r="P118" s="164"/>
    </row>
    <row r="119" spans="1:16">
      <c r="D119" s="1"/>
      <c r="L119" s="168" t="s">
        <v>110</v>
      </c>
      <c r="M119" s="168" t="s">
        <v>111</v>
      </c>
      <c r="N119" s="168" t="s">
        <v>112</v>
      </c>
      <c r="O119" s="164"/>
      <c r="P119" s="164"/>
    </row>
    <row r="120" spans="1:16" ht="26.5">
      <c r="D120" s="1"/>
      <c r="L120" s="168" t="s">
        <v>113</v>
      </c>
      <c r="M120" s="168" t="s">
        <v>114</v>
      </c>
      <c r="N120" s="168" t="s">
        <v>115</v>
      </c>
      <c r="O120" s="164"/>
      <c r="P120" s="164"/>
    </row>
    <row r="121" spans="1:16" ht="26.5">
      <c r="D121" s="1"/>
      <c r="L121" s="168" t="s">
        <v>116</v>
      </c>
      <c r="M121" s="168"/>
      <c r="N121" s="168" t="s">
        <v>117</v>
      </c>
      <c r="O121" s="164"/>
      <c r="P121" s="164"/>
    </row>
    <row r="122" spans="1:16">
      <c r="D122" s="1"/>
      <c r="L122" s="168"/>
      <c r="M122" s="168"/>
      <c r="N122" s="168" t="s">
        <v>118</v>
      </c>
      <c r="O122" s="164"/>
      <c r="P122" s="164"/>
    </row>
    <row r="123" spans="1:16">
      <c r="D123" s="1"/>
      <c r="L123" s="168"/>
      <c r="M123" s="168"/>
      <c r="N123" s="168" t="s">
        <v>119</v>
      </c>
      <c r="O123" s="164"/>
      <c r="P123" s="164"/>
    </row>
    <row r="124" spans="1:16">
      <c r="D124" s="1"/>
      <c r="L124" s="168"/>
      <c r="M124" s="168"/>
      <c r="N124" s="168" t="s">
        <v>120</v>
      </c>
      <c r="O124" s="164"/>
      <c r="P124" s="164"/>
    </row>
    <row r="125" spans="1:16">
      <c r="D125" s="1"/>
      <c r="L125" s="168"/>
      <c r="M125" s="168"/>
      <c r="N125" s="168" t="s">
        <v>121</v>
      </c>
      <c r="O125" s="164"/>
      <c r="P125" s="164"/>
    </row>
    <row r="126" spans="1:16">
      <c r="D126" s="1"/>
    </row>
    <row r="127" spans="1:16">
      <c r="D127" s="1"/>
    </row>
    <row r="128" spans="1:16">
      <c r="D128" s="1"/>
    </row>
    <row r="129" spans="13:14" s="1" customFormat="1">
      <c r="M129" s="165"/>
      <c r="N129" s="165"/>
    </row>
    <row r="130" spans="13:14" s="1" customFormat="1">
      <c r="M130" s="165"/>
      <c r="N130" s="165"/>
    </row>
    <row r="131" spans="13:14" s="1" customFormat="1">
      <c r="M131" s="165"/>
      <c r="N131" s="165"/>
    </row>
    <row r="132" spans="13:14" s="1" customFormat="1">
      <c r="M132" s="165"/>
      <c r="N132" s="165"/>
    </row>
    <row r="133" spans="13:14" s="1" customFormat="1">
      <c r="M133" s="165"/>
      <c r="N133" s="165"/>
    </row>
    <row r="134" spans="13:14" s="1" customFormat="1">
      <c r="M134" s="165"/>
      <c r="N134" s="165"/>
    </row>
    <row r="135" spans="13:14" s="1" customFormat="1">
      <c r="M135" s="165"/>
      <c r="N135" s="165"/>
    </row>
    <row r="136" spans="13:14" s="1" customFormat="1">
      <c r="M136" s="165"/>
      <c r="N136" s="165"/>
    </row>
    <row r="137" spans="13:14" s="1" customFormat="1">
      <c r="M137" s="165"/>
      <c r="N137" s="165"/>
    </row>
    <row r="138" spans="13:14" s="1" customFormat="1">
      <c r="M138" s="165"/>
      <c r="N138" s="165"/>
    </row>
    <row r="139" spans="13:14" s="1" customFormat="1">
      <c r="M139" s="165"/>
      <c r="N139" s="165"/>
    </row>
    <row r="140" spans="13:14" s="1" customFormat="1">
      <c r="M140" s="165"/>
      <c r="N140" s="165"/>
    </row>
    <row r="141" spans="13:14" s="1" customFormat="1">
      <c r="M141" s="165"/>
      <c r="N141" s="165"/>
    </row>
    <row r="142" spans="13:14" s="1" customFormat="1">
      <c r="M142" s="165"/>
      <c r="N142" s="165"/>
    </row>
    <row r="143" spans="13:14" s="1" customFormat="1">
      <c r="M143" s="165"/>
      <c r="N143" s="165"/>
    </row>
    <row r="144" spans="13:14" s="1" customFormat="1">
      <c r="M144" s="165"/>
      <c r="N144" s="165"/>
    </row>
    <row r="145" spans="13:14" s="1" customFormat="1">
      <c r="M145" s="165"/>
      <c r="N145" s="165"/>
    </row>
    <row r="146" spans="13:14" s="1" customFormat="1">
      <c r="M146" s="165"/>
      <c r="N146" s="165"/>
    </row>
    <row r="147" spans="13:14" s="1" customFormat="1">
      <c r="M147" s="165"/>
      <c r="N147" s="165"/>
    </row>
    <row r="148" spans="13:14" s="1" customFormat="1">
      <c r="M148" s="165"/>
      <c r="N148" s="165"/>
    </row>
    <row r="149" spans="13:14" s="1" customFormat="1">
      <c r="M149" s="165"/>
      <c r="N149" s="165"/>
    </row>
    <row r="150" spans="13:14" s="1" customFormat="1">
      <c r="M150" s="165"/>
      <c r="N150" s="165"/>
    </row>
    <row r="151" spans="13:14" s="1" customFormat="1">
      <c r="M151" s="165"/>
      <c r="N151" s="165"/>
    </row>
    <row r="152" spans="13:14" s="1" customFormat="1">
      <c r="M152" s="165"/>
      <c r="N152" s="165"/>
    </row>
    <row r="153" spans="13:14" s="1" customFormat="1">
      <c r="M153" s="165"/>
      <c r="N153" s="165"/>
    </row>
    <row r="154" spans="13:14" s="1" customFormat="1">
      <c r="M154" s="165"/>
      <c r="N154" s="165"/>
    </row>
    <row r="155" spans="13:14" s="1" customFormat="1">
      <c r="M155" s="165"/>
      <c r="N155" s="165"/>
    </row>
    <row r="156" spans="13:14" s="1" customFormat="1">
      <c r="M156" s="165"/>
      <c r="N156" s="165"/>
    </row>
    <row r="157" spans="13:14" s="1" customFormat="1">
      <c r="M157" s="165"/>
      <c r="N157" s="165"/>
    </row>
    <row r="158" spans="13:14" s="1" customFormat="1">
      <c r="M158" s="165"/>
      <c r="N158" s="165"/>
    </row>
    <row r="159" spans="13:14" s="1" customFormat="1">
      <c r="M159" s="165"/>
      <c r="N159" s="165"/>
    </row>
    <row r="160" spans="13:14" s="1" customFormat="1">
      <c r="M160" s="165"/>
      <c r="N160" s="165"/>
    </row>
    <row r="161" spans="13:14" s="1" customFormat="1">
      <c r="M161" s="165"/>
      <c r="N161" s="165"/>
    </row>
    <row r="162" spans="13:14" s="1" customFormat="1">
      <c r="M162" s="165"/>
      <c r="N162" s="165"/>
    </row>
    <row r="163" spans="13:14" s="1" customFormat="1">
      <c r="M163" s="165"/>
      <c r="N163" s="165"/>
    </row>
    <row r="164" spans="13:14" s="1" customFormat="1">
      <c r="M164" s="165"/>
      <c r="N164" s="165"/>
    </row>
    <row r="165" spans="13:14" s="1" customFormat="1">
      <c r="M165" s="165"/>
      <c r="N165" s="165"/>
    </row>
    <row r="166" spans="13:14" s="1" customFormat="1">
      <c r="M166" s="165"/>
      <c r="N166" s="165"/>
    </row>
    <row r="167" spans="13:14" s="1" customFormat="1">
      <c r="M167" s="165"/>
      <c r="N167" s="165"/>
    </row>
    <row r="168" spans="13:14" s="1" customFormat="1">
      <c r="M168" s="165"/>
      <c r="N168" s="165"/>
    </row>
    <row r="169" spans="13:14" s="1" customFormat="1">
      <c r="M169" s="165"/>
      <c r="N169" s="165"/>
    </row>
    <row r="170" spans="13:14" s="1" customFormat="1">
      <c r="M170" s="165"/>
      <c r="N170" s="165"/>
    </row>
    <row r="171" spans="13:14" s="1" customFormat="1">
      <c r="M171" s="165"/>
      <c r="N171" s="165"/>
    </row>
    <row r="172" spans="13:14" s="1" customFormat="1">
      <c r="M172" s="165"/>
      <c r="N172" s="165"/>
    </row>
    <row r="173" spans="13:14" s="1" customFormat="1">
      <c r="M173" s="165"/>
      <c r="N173" s="165"/>
    </row>
    <row r="174" spans="13:14" s="1" customFormat="1">
      <c r="M174" s="165"/>
      <c r="N174" s="165"/>
    </row>
    <row r="175" spans="13:14" s="1" customFormat="1">
      <c r="M175" s="165"/>
      <c r="N175" s="165"/>
    </row>
    <row r="176" spans="13:14" s="1" customFormat="1">
      <c r="M176" s="165"/>
      <c r="N176" s="165"/>
    </row>
    <row r="177" spans="13:14" s="1" customFormat="1">
      <c r="M177" s="165"/>
      <c r="N177" s="165"/>
    </row>
    <row r="178" spans="13:14" s="1" customFormat="1">
      <c r="M178" s="165"/>
      <c r="N178" s="165"/>
    </row>
    <row r="179" spans="13:14" s="1" customFormat="1">
      <c r="M179" s="165"/>
      <c r="N179" s="165"/>
    </row>
    <row r="180" spans="13:14" s="1" customFormat="1">
      <c r="M180" s="165"/>
      <c r="N180" s="165"/>
    </row>
    <row r="181" spans="13:14" s="1" customFormat="1">
      <c r="M181" s="165"/>
      <c r="N181" s="165"/>
    </row>
    <row r="182" spans="13:14" s="1" customFormat="1">
      <c r="M182" s="165"/>
      <c r="N182" s="165"/>
    </row>
    <row r="183" spans="13:14" s="1" customFormat="1">
      <c r="M183" s="165"/>
      <c r="N183" s="165"/>
    </row>
    <row r="184" spans="13:14" s="1" customFormat="1">
      <c r="M184" s="165"/>
      <c r="N184" s="165"/>
    </row>
    <row r="185" spans="13:14" s="1" customFormat="1">
      <c r="M185" s="165"/>
      <c r="N185" s="165"/>
    </row>
    <row r="186" spans="13:14" s="1" customFormat="1">
      <c r="M186" s="165"/>
      <c r="N186" s="165"/>
    </row>
    <row r="187" spans="13:14" s="1" customFormat="1">
      <c r="M187" s="165"/>
      <c r="N187" s="165"/>
    </row>
    <row r="188" spans="13:14" s="1" customFormat="1">
      <c r="M188" s="165"/>
      <c r="N188" s="165"/>
    </row>
    <row r="189" spans="13:14" s="1" customFormat="1">
      <c r="M189" s="165"/>
      <c r="N189" s="165"/>
    </row>
    <row r="190" spans="13:14" s="1" customFormat="1">
      <c r="M190" s="165"/>
      <c r="N190" s="165"/>
    </row>
    <row r="191" spans="13:14" s="1" customFormat="1">
      <c r="M191" s="165"/>
      <c r="N191" s="165"/>
    </row>
    <row r="192" spans="13:14" s="1" customFormat="1">
      <c r="M192" s="165"/>
      <c r="N192" s="165"/>
    </row>
    <row r="193" spans="13:14" s="1" customFormat="1">
      <c r="M193" s="165"/>
      <c r="N193" s="165"/>
    </row>
    <row r="194" spans="13:14" s="1" customFormat="1">
      <c r="M194" s="165"/>
      <c r="N194" s="165"/>
    </row>
    <row r="195" spans="13:14" s="1" customFormat="1">
      <c r="M195" s="165"/>
      <c r="N195" s="165"/>
    </row>
    <row r="196" spans="13:14" s="1" customFormat="1">
      <c r="M196" s="165"/>
      <c r="N196" s="165"/>
    </row>
    <row r="197" spans="13:14" s="1" customFormat="1">
      <c r="M197" s="165"/>
      <c r="N197" s="165"/>
    </row>
    <row r="198" spans="13:14" s="1" customFormat="1">
      <c r="M198" s="165"/>
      <c r="N198" s="165"/>
    </row>
    <row r="199" spans="13:14" s="1" customFormat="1">
      <c r="M199" s="165"/>
      <c r="N199" s="165"/>
    </row>
    <row r="200" spans="13:14" s="1" customFormat="1">
      <c r="M200" s="165"/>
      <c r="N200" s="165"/>
    </row>
    <row r="201" spans="13:14" s="1" customFormat="1">
      <c r="M201" s="165"/>
      <c r="N201" s="165"/>
    </row>
    <row r="202" spans="13:14" s="1" customFormat="1">
      <c r="M202" s="165"/>
      <c r="N202" s="165"/>
    </row>
    <row r="203" spans="13:14" s="1" customFormat="1">
      <c r="M203" s="165"/>
      <c r="N203" s="165"/>
    </row>
    <row r="204" spans="13:14" s="1" customFormat="1">
      <c r="M204" s="165"/>
      <c r="N204" s="165"/>
    </row>
    <row r="205" spans="13:14" s="1" customFormat="1">
      <c r="M205" s="165"/>
      <c r="N205" s="165"/>
    </row>
    <row r="206" spans="13:14" s="1" customFormat="1">
      <c r="M206" s="165"/>
      <c r="N206" s="165"/>
    </row>
    <row r="207" spans="13:14" s="1" customFormat="1">
      <c r="M207" s="165"/>
      <c r="N207" s="165"/>
    </row>
    <row r="208" spans="13:14" s="1" customFormat="1">
      <c r="M208" s="165"/>
      <c r="N208" s="165"/>
    </row>
    <row r="209" spans="13:14" s="1" customFormat="1">
      <c r="M209" s="165"/>
      <c r="N209" s="165"/>
    </row>
    <row r="210" spans="13:14" s="1" customFormat="1">
      <c r="M210" s="165"/>
      <c r="N210" s="165"/>
    </row>
    <row r="211" spans="13:14" s="1" customFormat="1">
      <c r="M211" s="165"/>
      <c r="N211" s="165"/>
    </row>
    <row r="212" spans="13:14" s="1" customFormat="1">
      <c r="M212" s="165"/>
      <c r="N212" s="165"/>
    </row>
    <row r="213" spans="13:14" s="1" customFormat="1">
      <c r="M213" s="165"/>
      <c r="N213" s="165"/>
    </row>
    <row r="214" spans="13:14" s="1" customFormat="1">
      <c r="M214" s="165"/>
      <c r="N214" s="165"/>
    </row>
    <row r="215" spans="13:14" s="1" customFormat="1">
      <c r="M215" s="165"/>
      <c r="N215" s="165"/>
    </row>
    <row r="216" spans="13:14" s="1" customFormat="1">
      <c r="M216" s="165"/>
      <c r="N216" s="165"/>
    </row>
    <row r="217" spans="13:14" s="1" customFormat="1">
      <c r="M217" s="165"/>
      <c r="N217" s="165"/>
    </row>
    <row r="218" spans="13:14" s="1" customFormat="1">
      <c r="M218" s="165"/>
      <c r="N218" s="165"/>
    </row>
    <row r="219" spans="13:14" s="1" customFormat="1">
      <c r="M219" s="165"/>
      <c r="N219" s="165"/>
    </row>
    <row r="220" spans="13:14" s="1" customFormat="1">
      <c r="M220" s="165"/>
      <c r="N220" s="165"/>
    </row>
    <row r="221" spans="13:14" s="1" customFormat="1">
      <c r="M221" s="165"/>
      <c r="N221" s="165"/>
    </row>
    <row r="222" spans="13:14" s="1" customFormat="1">
      <c r="M222" s="165"/>
      <c r="N222" s="165"/>
    </row>
    <row r="223" spans="13:14" s="1" customFormat="1">
      <c r="M223" s="165"/>
      <c r="N223" s="165"/>
    </row>
    <row r="224" spans="13:14" s="1" customFormat="1">
      <c r="M224" s="165"/>
      <c r="N224" s="165"/>
    </row>
    <row r="225" spans="13:14" s="1" customFormat="1">
      <c r="M225" s="165"/>
      <c r="N225" s="165"/>
    </row>
    <row r="226" spans="13:14" s="1" customFormat="1">
      <c r="M226" s="165"/>
      <c r="N226" s="165"/>
    </row>
    <row r="227" spans="13:14" s="1" customFormat="1">
      <c r="M227" s="165"/>
      <c r="N227" s="165"/>
    </row>
    <row r="228" spans="13:14" s="1" customFormat="1">
      <c r="M228" s="165"/>
      <c r="N228" s="165"/>
    </row>
    <row r="229" spans="13:14" s="1" customFormat="1">
      <c r="M229" s="165"/>
      <c r="N229" s="165"/>
    </row>
    <row r="230" spans="13:14" s="1" customFormat="1">
      <c r="M230" s="165"/>
      <c r="N230" s="165"/>
    </row>
    <row r="231" spans="13:14" s="1" customFormat="1">
      <c r="M231" s="165"/>
      <c r="N231" s="165"/>
    </row>
    <row r="232" spans="13:14" s="1" customFormat="1">
      <c r="M232" s="165"/>
      <c r="N232" s="165"/>
    </row>
    <row r="233" spans="13:14" s="1" customFormat="1">
      <c r="M233" s="165"/>
      <c r="N233" s="165"/>
    </row>
    <row r="234" spans="13:14" s="1" customFormat="1">
      <c r="M234" s="165"/>
      <c r="N234" s="165"/>
    </row>
    <row r="235" spans="13:14" s="1" customFormat="1">
      <c r="M235" s="165"/>
      <c r="N235" s="165"/>
    </row>
    <row r="236" spans="13:14" s="1" customFormat="1">
      <c r="M236" s="165"/>
      <c r="N236" s="165"/>
    </row>
    <row r="237" spans="13:14" s="1" customFormat="1">
      <c r="M237" s="165"/>
      <c r="N237" s="165"/>
    </row>
    <row r="238" spans="13:14" s="1" customFormat="1">
      <c r="M238" s="165"/>
      <c r="N238" s="165"/>
    </row>
    <row r="239" spans="13:14" s="1" customFormat="1">
      <c r="M239" s="165"/>
      <c r="N239" s="165"/>
    </row>
    <row r="240" spans="13:14" s="1" customFormat="1">
      <c r="M240" s="165"/>
      <c r="N240" s="165"/>
    </row>
    <row r="241" spans="13:14" s="1" customFormat="1">
      <c r="M241" s="165"/>
      <c r="N241" s="165"/>
    </row>
    <row r="242" spans="13:14" s="1" customFormat="1">
      <c r="M242" s="165"/>
      <c r="N242" s="165"/>
    </row>
    <row r="243" spans="13:14" s="1" customFormat="1">
      <c r="M243" s="165"/>
      <c r="N243" s="165"/>
    </row>
    <row r="244" spans="13:14" s="1" customFormat="1">
      <c r="M244" s="165"/>
      <c r="N244" s="165"/>
    </row>
    <row r="245" spans="13:14" s="1" customFormat="1">
      <c r="M245" s="165"/>
      <c r="N245" s="165"/>
    </row>
    <row r="246" spans="13:14" s="1" customFormat="1">
      <c r="M246" s="165"/>
      <c r="N246" s="165"/>
    </row>
    <row r="247" spans="13:14" s="1" customFormat="1">
      <c r="M247" s="165"/>
      <c r="N247" s="165"/>
    </row>
    <row r="248" spans="13:14" s="1" customFormat="1">
      <c r="M248" s="165"/>
      <c r="N248" s="165"/>
    </row>
    <row r="249" spans="13:14" s="1" customFormat="1">
      <c r="M249" s="165"/>
      <c r="N249" s="165"/>
    </row>
    <row r="250" spans="13:14" s="1" customFormat="1">
      <c r="M250" s="165"/>
      <c r="N250" s="165"/>
    </row>
    <row r="251" spans="13:14" s="1" customFormat="1">
      <c r="M251" s="165"/>
      <c r="N251" s="165"/>
    </row>
    <row r="252" spans="13:14" s="1" customFormat="1">
      <c r="M252" s="165"/>
      <c r="N252" s="165"/>
    </row>
    <row r="253" spans="13:14" s="1" customFormat="1">
      <c r="M253" s="165"/>
      <c r="N253" s="165"/>
    </row>
    <row r="254" spans="13:14" s="1" customFormat="1">
      <c r="M254" s="165"/>
      <c r="N254" s="165"/>
    </row>
    <row r="255" spans="13:14" s="1" customFormat="1">
      <c r="M255" s="165"/>
      <c r="N255" s="165"/>
    </row>
    <row r="256" spans="13:14" s="1" customFormat="1">
      <c r="M256" s="165"/>
      <c r="N256" s="165"/>
    </row>
    <row r="257" spans="13:14" s="1" customFormat="1">
      <c r="M257" s="165"/>
      <c r="N257" s="165"/>
    </row>
    <row r="258" spans="13:14" s="1" customFormat="1">
      <c r="M258" s="165"/>
      <c r="N258" s="165"/>
    </row>
    <row r="259" spans="13:14" s="1" customFormat="1">
      <c r="M259" s="165"/>
      <c r="N259" s="165"/>
    </row>
    <row r="260" spans="13:14" s="1" customFormat="1">
      <c r="M260" s="165"/>
      <c r="N260" s="165"/>
    </row>
    <row r="261" spans="13:14" s="1" customFormat="1">
      <c r="M261" s="165"/>
      <c r="N261" s="165"/>
    </row>
    <row r="262" spans="13:14" s="1" customFormat="1">
      <c r="M262" s="165"/>
      <c r="N262" s="165"/>
    </row>
    <row r="263" spans="13:14" s="1" customFormat="1">
      <c r="M263" s="165"/>
      <c r="N263" s="165"/>
    </row>
    <row r="264" spans="13:14" s="1" customFormat="1">
      <c r="M264" s="165"/>
      <c r="N264" s="165"/>
    </row>
    <row r="265" spans="13:14" s="1" customFormat="1">
      <c r="M265" s="165"/>
      <c r="N265" s="165"/>
    </row>
    <row r="266" spans="13:14" s="1" customFormat="1">
      <c r="M266" s="165"/>
      <c r="N266" s="165"/>
    </row>
    <row r="267" spans="13:14" s="1" customFormat="1">
      <c r="M267" s="165"/>
      <c r="N267" s="165"/>
    </row>
    <row r="268" spans="13:14" s="1" customFormat="1">
      <c r="M268" s="165"/>
      <c r="N268" s="165"/>
    </row>
    <row r="269" spans="13:14" s="1" customFormat="1">
      <c r="M269" s="165"/>
      <c r="N269" s="165"/>
    </row>
    <row r="270" spans="13:14" s="1" customFormat="1">
      <c r="M270" s="165"/>
      <c r="N270" s="165"/>
    </row>
    <row r="271" spans="13:14" s="1" customFormat="1">
      <c r="M271" s="165"/>
      <c r="N271" s="165"/>
    </row>
    <row r="272" spans="13:14" s="1" customFormat="1">
      <c r="M272" s="165"/>
      <c r="N272" s="165"/>
    </row>
    <row r="273" spans="13:14" s="1" customFormat="1">
      <c r="M273" s="165"/>
      <c r="N273" s="165"/>
    </row>
    <row r="274" spans="13:14" s="1" customFormat="1">
      <c r="M274" s="165"/>
      <c r="N274" s="165"/>
    </row>
    <row r="275" spans="13:14" s="1" customFormat="1">
      <c r="M275" s="165"/>
      <c r="N275" s="165"/>
    </row>
    <row r="276" spans="13:14" s="1" customFormat="1">
      <c r="M276" s="165"/>
      <c r="N276" s="165"/>
    </row>
    <row r="277" spans="13:14" s="1" customFormat="1">
      <c r="M277" s="165"/>
      <c r="N277" s="165"/>
    </row>
    <row r="278" spans="13:14" s="1" customFormat="1">
      <c r="M278" s="165"/>
      <c r="N278" s="165"/>
    </row>
    <row r="279" spans="13:14" s="1" customFormat="1">
      <c r="M279" s="165"/>
      <c r="N279" s="165"/>
    </row>
    <row r="280" spans="13:14" s="1" customFormat="1">
      <c r="M280" s="165"/>
      <c r="N280" s="165"/>
    </row>
    <row r="281" spans="13:14" s="1" customFormat="1">
      <c r="M281" s="165"/>
      <c r="N281" s="165"/>
    </row>
    <row r="282" spans="13:14" s="1" customFormat="1">
      <c r="M282" s="165"/>
      <c r="N282" s="165"/>
    </row>
    <row r="283" spans="13:14" s="1" customFormat="1">
      <c r="M283" s="165"/>
      <c r="N283" s="165"/>
    </row>
    <row r="284" spans="13:14" s="1" customFormat="1">
      <c r="M284" s="165"/>
      <c r="N284" s="165"/>
    </row>
    <row r="285" spans="13:14" s="1" customFormat="1">
      <c r="M285" s="165"/>
      <c r="N285" s="165"/>
    </row>
    <row r="286" spans="13:14" s="1" customFormat="1">
      <c r="M286" s="165"/>
      <c r="N286" s="165"/>
    </row>
    <row r="287" spans="13:14" s="1" customFormat="1">
      <c r="M287" s="165"/>
      <c r="N287" s="165"/>
    </row>
    <row r="288" spans="13:14" s="1" customFormat="1">
      <c r="M288" s="165"/>
      <c r="N288" s="165"/>
    </row>
    <row r="289" spans="13:14" s="1" customFormat="1">
      <c r="M289" s="165"/>
      <c r="N289" s="165"/>
    </row>
    <row r="290" spans="13:14" s="1" customFormat="1">
      <c r="M290" s="165"/>
      <c r="N290" s="165"/>
    </row>
    <row r="291" spans="13:14" s="1" customFormat="1">
      <c r="M291" s="165"/>
      <c r="N291" s="165"/>
    </row>
    <row r="292" spans="13:14" s="1" customFormat="1">
      <c r="M292" s="165"/>
      <c r="N292" s="165"/>
    </row>
    <row r="293" spans="13:14" s="1" customFormat="1">
      <c r="M293" s="165"/>
      <c r="N293" s="165"/>
    </row>
    <row r="294" spans="13:14" s="1" customFormat="1">
      <c r="M294" s="165"/>
      <c r="N294" s="165"/>
    </row>
    <row r="295" spans="13:14" s="1" customFormat="1">
      <c r="M295" s="165"/>
      <c r="N295" s="165"/>
    </row>
    <row r="296" spans="13:14" s="1" customFormat="1">
      <c r="M296" s="165"/>
      <c r="N296" s="165"/>
    </row>
    <row r="297" spans="13:14" s="1" customFormat="1">
      <c r="M297" s="165"/>
      <c r="N297" s="165"/>
    </row>
    <row r="298" spans="13:14" s="1" customFormat="1">
      <c r="M298" s="165"/>
      <c r="N298" s="165"/>
    </row>
    <row r="299" spans="13:14" s="1" customFormat="1">
      <c r="M299" s="165"/>
      <c r="N299" s="165"/>
    </row>
    <row r="300" spans="13:14" s="1" customFormat="1">
      <c r="M300" s="165"/>
      <c r="N300" s="165"/>
    </row>
    <row r="301" spans="13:14" s="1" customFormat="1">
      <c r="M301" s="165"/>
      <c r="N301" s="165"/>
    </row>
    <row r="302" spans="13:14" s="1" customFormat="1">
      <c r="M302" s="165"/>
      <c r="N302" s="165"/>
    </row>
    <row r="303" spans="13:14" s="1" customFormat="1">
      <c r="M303" s="165"/>
      <c r="N303" s="165"/>
    </row>
    <row r="304" spans="13:14" s="1" customFormat="1">
      <c r="M304" s="165"/>
      <c r="N304" s="165"/>
    </row>
    <row r="305" spans="13:14" s="1" customFormat="1">
      <c r="M305" s="165"/>
      <c r="N305" s="165"/>
    </row>
    <row r="306" spans="13:14" s="1" customFormat="1">
      <c r="M306" s="165"/>
      <c r="N306" s="165"/>
    </row>
    <row r="307" spans="13:14" s="1" customFormat="1">
      <c r="M307" s="165"/>
      <c r="N307" s="165"/>
    </row>
    <row r="308" spans="13:14" s="1" customFormat="1">
      <c r="M308" s="165"/>
      <c r="N308" s="165"/>
    </row>
    <row r="309" spans="13:14" s="1" customFormat="1">
      <c r="M309" s="165"/>
      <c r="N309" s="165"/>
    </row>
    <row r="310" spans="13:14" s="1" customFormat="1">
      <c r="M310" s="165"/>
      <c r="N310" s="165"/>
    </row>
    <row r="311" spans="13:14" s="1" customFormat="1">
      <c r="M311" s="165"/>
      <c r="N311" s="165"/>
    </row>
    <row r="312" spans="13:14" s="1" customFormat="1">
      <c r="M312" s="165"/>
      <c r="N312" s="165"/>
    </row>
    <row r="313" spans="13:14" s="1" customFormat="1">
      <c r="M313" s="165"/>
      <c r="N313" s="165"/>
    </row>
    <row r="314" spans="13:14" s="1" customFormat="1">
      <c r="M314" s="165"/>
      <c r="N314" s="165"/>
    </row>
    <row r="315" spans="13:14" s="1" customFormat="1">
      <c r="M315" s="165"/>
      <c r="N315" s="165"/>
    </row>
    <row r="316" spans="13:14" s="1" customFormat="1">
      <c r="M316" s="165"/>
      <c r="N316" s="165"/>
    </row>
    <row r="317" spans="13:14" s="1" customFormat="1">
      <c r="M317" s="165"/>
      <c r="N317" s="165"/>
    </row>
    <row r="318" spans="13:14" s="1" customFormat="1">
      <c r="M318" s="165"/>
      <c r="N318" s="165"/>
    </row>
    <row r="319" spans="13:14" s="1" customFormat="1">
      <c r="M319" s="165"/>
      <c r="N319" s="165"/>
    </row>
    <row r="320" spans="13:14" s="1" customFormat="1">
      <c r="M320" s="165"/>
      <c r="N320" s="165"/>
    </row>
    <row r="321" spans="13:14" s="1" customFormat="1">
      <c r="M321" s="165"/>
      <c r="N321" s="165"/>
    </row>
    <row r="322" spans="13:14" s="1" customFormat="1">
      <c r="M322" s="165"/>
      <c r="N322" s="165"/>
    </row>
    <row r="323" spans="13:14" s="1" customFormat="1">
      <c r="M323" s="165"/>
      <c r="N323" s="165"/>
    </row>
    <row r="324" spans="13:14" s="1" customFormat="1">
      <c r="M324" s="165"/>
      <c r="N324" s="165"/>
    </row>
    <row r="325" spans="13:14" s="1" customFormat="1">
      <c r="M325" s="165"/>
      <c r="N325" s="165"/>
    </row>
    <row r="326" spans="13:14" s="1" customFormat="1">
      <c r="M326" s="165"/>
      <c r="N326" s="165"/>
    </row>
    <row r="327" spans="13:14" s="1" customFormat="1">
      <c r="M327" s="165"/>
      <c r="N327" s="165"/>
    </row>
    <row r="328" spans="13:14" s="1" customFormat="1">
      <c r="M328" s="165"/>
      <c r="N328" s="165"/>
    </row>
    <row r="329" spans="13:14" s="1" customFormat="1">
      <c r="M329" s="165"/>
      <c r="N329" s="165"/>
    </row>
    <row r="330" spans="13:14" s="1" customFormat="1">
      <c r="M330" s="165"/>
      <c r="N330" s="165"/>
    </row>
    <row r="331" spans="13:14" s="1" customFormat="1">
      <c r="M331" s="165"/>
      <c r="N331" s="165"/>
    </row>
    <row r="332" spans="13:14" s="1" customFormat="1">
      <c r="M332" s="165"/>
      <c r="N332" s="165"/>
    </row>
    <row r="333" spans="13:14" s="1" customFormat="1">
      <c r="M333" s="165"/>
      <c r="N333" s="165"/>
    </row>
    <row r="334" spans="13:14" s="1" customFormat="1">
      <c r="M334" s="165"/>
      <c r="N334" s="165"/>
    </row>
    <row r="335" spans="13:14" s="1" customFormat="1">
      <c r="M335" s="165"/>
      <c r="N335" s="165"/>
    </row>
    <row r="336" spans="13:14" s="1" customFormat="1">
      <c r="M336" s="165"/>
      <c r="N336" s="165"/>
    </row>
    <row r="337" spans="13:14" s="1" customFormat="1">
      <c r="M337" s="165"/>
      <c r="N337" s="165"/>
    </row>
    <row r="338" spans="13:14" s="1" customFormat="1">
      <c r="M338" s="165"/>
      <c r="N338" s="165"/>
    </row>
    <row r="339" spans="13:14" s="1" customFormat="1">
      <c r="M339" s="165"/>
      <c r="N339" s="165"/>
    </row>
    <row r="340" spans="13:14" s="1" customFormat="1">
      <c r="M340" s="165"/>
      <c r="N340" s="165"/>
    </row>
    <row r="341" spans="13:14" s="1" customFormat="1">
      <c r="M341" s="165"/>
      <c r="N341" s="165"/>
    </row>
    <row r="342" spans="13:14" s="1" customFormat="1">
      <c r="M342" s="165"/>
      <c r="N342" s="165"/>
    </row>
    <row r="343" spans="13:14" s="1" customFormat="1">
      <c r="M343" s="165"/>
      <c r="N343" s="165"/>
    </row>
    <row r="344" spans="13:14" s="1" customFormat="1">
      <c r="M344" s="165"/>
      <c r="N344" s="165"/>
    </row>
    <row r="345" spans="13:14" s="1" customFormat="1">
      <c r="M345" s="165"/>
      <c r="N345" s="165"/>
    </row>
    <row r="346" spans="13:14" s="1" customFormat="1">
      <c r="M346" s="165"/>
      <c r="N346" s="165"/>
    </row>
    <row r="347" spans="13:14" s="1" customFormat="1">
      <c r="M347" s="165"/>
      <c r="N347" s="165"/>
    </row>
    <row r="348" spans="13:14" s="1" customFormat="1">
      <c r="M348" s="165"/>
      <c r="N348" s="165"/>
    </row>
    <row r="349" spans="13:14" s="1" customFormat="1">
      <c r="M349" s="165"/>
      <c r="N349" s="165"/>
    </row>
    <row r="350" spans="13:14" s="1" customFormat="1">
      <c r="M350" s="165"/>
      <c r="N350" s="165"/>
    </row>
    <row r="351" spans="13:14" s="1" customFormat="1">
      <c r="M351" s="165"/>
      <c r="N351" s="165"/>
    </row>
    <row r="352" spans="13:14" s="1" customFormat="1">
      <c r="M352" s="165"/>
      <c r="N352" s="165"/>
    </row>
    <row r="353" spans="13:14" s="1" customFormat="1">
      <c r="M353" s="165"/>
      <c r="N353" s="165"/>
    </row>
    <row r="354" spans="13:14" s="1" customFormat="1">
      <c r="M354" s="165"/>
      <c r="N354" s="165"/>
    </row>
    <row r="355" spans="13:14" s="1" customFormat="1">
      <c r="M355" s="165"/>
      <c r="N355" s="165"/>
    </row>
    <row r="356" spans="13:14" s="1" customFormat="1">
      <c r="M356" s="165"/>
      <c r="N356" s="165"/>
    </row>
    <row r="357" spans="13:14" s="1" customFormat="1">
      <c r="M357" s="165"/>
      <c r="N357" s="165"/>
    </row>
    <row r="358" spans="13:14" s="1" customFormat="1">
      <c r="M358" s="165"/>
      <c r="N358" s="165"/>
    </row>
    <row r="359" spans="13:14" s="1" customFormat="1">
      <c r="M359" s="165"/>
      <c r="N359" s="165"/>
    </row>
    <row r="360" spans="13:14" s="1" customFormat="1">
      <c r="M360" s="165"/>
      <c r="N360" s="165"/>
    </row>
    <row r="361" spans="13:14" s="1" customFormat="1">
      <c r="M361" s="165"/>
      <c r="N361" s="165"/>
    </row>
    <row r="362" spans="13:14" s="1" customFormat="1">
      <c r="M362" s="165"/>
      <c r="N362" s="165"/>
    </row>
    <row r="363" spans="13:14" s="1" customFormat="1">
      <c r="M363" s="165"/>
      <c r="N363" s="165"/>
    </row>
    <row r="364" spans="13:14" s="1" customFormat="1">
      <c r="M364" s="165"/>
      <c r="N364" s="165"/>
    </row>
    <row r="365" spans="13:14" s="1" customFormat="1">
      <c r="M365" s="165"/>
      <c r="N365" s="165"/>
    </row>
    <row r="366" spans="13:14" s="1" customFormat="1">
      <c r="M366" s="165"/>
      <c r="N366" s="165"/>
    </row>
    <row r="367" spans="13:14" s="1" customFormat="1">
      <c r="M367" s="165"/>
      <c r="N367" s="165"/>
    </row>
    <row r="368" spans="13:14" s="1" customFormat="1">
      <c r="M368" s="165"/>
      <c r="N368" s="165"/>
    </row>
    <row r="369" spans="13:14" s="1" customFormat="1">
      <c r="M369" s="165"/>
      <c r="N369" s="165"/>
    </row>
    <row r="370" spans="13:14" s="1" customFormat="1">
      <c r="M370" s="165"/>
      <c r="N370" s="165"/>
    </row>
    <row r="371" spans="13:14" s="1" customFormat="1">
      <c r="M371" s="165"/>
      <c r="N371" s="165"/>
    </row>
    <row r="372" spans="13:14" s="1" customFormat="1">
      <c r="M372" s="165"/>
      <c r="N372" s="165"/>
    </row>
    <row r="373" spans="13:14" s="1" customFormat="1">
      <c r="M373" s="165"/>
      <c r="N373" s="165"/>
    </row>
    <row r="374" spans="13:14" s="1" customFormat="1">
      <c r="M374" s="165"/>
      <c r="N374" s="165"/>
    </row>
    <row r="375" spans="13:14" s="1" customFormat="1">
      <c r="M375" s="165"/>
      <c r="N375" s="165"/>
    </row>
    <row r="376" spans="13:14" s="1" customFormat="1">
      <c r="M376" s="165"/>
      <c r="N376" s="165"/>
    </row>
    <row r="377" spans="13:14" s="1" customFormat="1">
      <c r="M377" s="165"/>
      <c r="N377" s="165"/>
    </row>
    <row r="378" spans="13:14" s="1" customFormat="1">
      <c r="M378" s="165"/>
      <c r="N378" s="165"/>
    </row>
    <row r="379" spans="13:14" s="1" customFormat="1">
      <c r="M379" s="165"/>
      <c r="N379" s="165"/>
    </row>
    <row r="380" spans="13:14" s="1" customFormat="1">
      <c r="M380" s="165"/>
      <c r="N380" s="165"/>
    </row>
    <row r="381" spans="13:14" s="1" customFormat="1">
      <c r="M381" s="165"/>
      <c r="N381" s="165"/>
    </row>
    <row r="382" spans="13:14" s="1" customFormat="1">
      <c r="M382" s="165"/>
      <c r="N382" s="165"/>
    </row>
    <row r="383" spans="13:14" s="1" customFormat="1">
      <c r="M383" s="165"/>
      <c r="N383" s="165"/>
    </row>
    <row r="384" spans="13:14" s="1" customFormat="1">
      <c r="M384" s="165"/>
      <c r="N384" s="165"/>
    </row>
    <row r="385" spans="13:14" s="1" customFormat="1">
      <c r="M385" s="165"/>
      <c r="N385" s="165"/>
    </row>
    <row r="386" spans="13:14" s="1" customFormat="1">
      <c r="M386" s="165"/>
      <c r="N386" s="165"/>
    </row>
    <row r="387" spans="13:14" s="1" customFormat="1">
      <c r="M387" s="165"/>
      <c r="N387" s="165"/>
    </row>
    <row r="388" spans="13:14" s="1" customFormat="1">
      <c r="M388" s="165"/>
      <c r="N388" s="165"/>
    </row>
    <row r="389" spans="13:14" s="1" customFormat="1">
      <c r="M389" s="165"/>
      <c r="N389" s="165"/>
    </row>
    <row r="390" spans="13:14" s="1" customFormat="1">
      <c r="M390" s="165"/>
      <c r="N390" s="165"/>
    </row>
    <row r="391" spans="13:14" s="1" customFormat="1">
      <c r="M391" s="165"/>
      <c r="N391" s="165"/>
    </row>
    <row r="392" spans="13:14" s="1" customFormat="1">
      <c r="M392" s="165"/>
      <c r="N392" s="165"/>
    </row>
    <row r="393" spans="13:14" s="1" customFormat="1">
      <c r="M393" s="165"/>
      <c r="N393" s="165"/>
    </row>
    <row r="394" spans="13:14" s="1" customFormat="1">
      <c r="M394" s="165"/>
      <c r="N394" s="165"/>
    </row>
    <row r="395" spans="13:14" s="1" customFormat="1">
      <c r="M395" s="165"/>
      <c r="N395" s="165"/>
    </row>
    <row r="396" spans="13:14" s="1" customFormat="1">
      <c r="M396" s="165"/>
      <c r="N396" s="165"/>
    </row>
    <row r="397" spans="13:14" s="1" customFormat="1">
      <c r="M397" s="165"/>
      <c r="N397" s="165"/>
    </row>
    <row r="398" spans="13:14" s="1" customFormat="1">
      <c r="M398" s="165"/>
      <c r="N398" s="165"/>
    </row>
    <row r="399" spans="13:14" s="1" customFormat="1">
      <c r="M399" s="165"/>
      <c r="N399" s="165"/>
    </row>
    <row r="400" spans="13:14" s="1" customFormat="1">
      <c r="M400" s="165"/>
      <c r="N400" s="165"/>
    </row>
    <row r="401" spans="13:14" s="1" customFormat="1">
      <c r="M401" s="165"/>
      <c r="N401" s="165"/>
    </row>
    <row r="402" spans="13:14" s="1" customFormat="1">
      <c r="M402" s="165"/>
      <c r="N402" s="165"/>
    </row>
    <row r="403" spans="13:14" s="1" customFormat="1">
      <c r="M403" s="165"/>
      <c r="N403" s="165"/>
    </row>
    <row r="404" spans="13:14" s="1" customFormat="1">
      <c r="M404" s="165"/>
      <c r="N404" s="165"/>
    </row>
    <row r="405" spans="13:14" s="1" customFormat="1">
      <c r="M405" s="165"/>
      <c r="N405" s="165"/>
    </row>
    <row r="406" spans="13:14" s="1" customFormat="1">
      <c r="M406" s="165"/>
      <c r="N406" s="165"/>
    </row>
    <row r="407" spans="13:14" s="1" customFormat="1">
      <c r="M407" s="165"/>
      <c r="N407" s="165"/>
    </row>
    <row r="408" spans="13:14" s="1" customFormat="1">
      <c r="M408" s="165"/>
      <c r="N408" s="165"/>
    </row>
    <row r="409" spans="13:14" s="1" customFormat="1">
      <c r="M409" s="165"/>
      <c r="N409" s="165"/>
    </row>
    <row r="410" spans="13:14" s="1" customFormat="1">
      <c r="M410" s="165"/>
      <c r="N410" s="165"/>
    </row>
    <row r="411" spans="13:14" s="1" customFormat="1">
      <c r="M411" s="165"/>
      <c r="N411" s="165"/>
    </row>
    <row r="412" spans="13:14" s="1" customFormat="1">
      <c r="M412" s="165"/>
      <c r="N412" s="165"/>
    </row>
    <row r="413" spans="13:14" s="1" customFormat="1">
      <c r="M413" s="165"/>
      <c r="N413" s="165"/>
    </row>
    <row r="414" spans="13:14" s="1" customFormat="1">
      <c r="M414" s="165"/>
      <c r="N414" s="165"/>
    </row>
    <row r="415" spans="13:14" s="1" customFormat="1">
      <c r="M415" s="165"/>
      <c r="N415" s="165"/>
    </row>
    <row r="416" spans="13:14" s="1" customFormat="1">
      <c r="M416" s="165"/>
      <c r="N416" s="165"/>
    </row>
  </sheetData>
  <sheetProtection algorithmName="SHA-512" hashValue="7vodTFKtmL8+C0i36EFRed+rK0TTzx6qptbpiD6j7dCSsbcr89lgqEmYyRiEvgdOs4gMC7C+5TIrSZLZ3kn2Mw==" saltValue="jiV099dZSvMrDQFGJHQPpw==" spinCount="100000" sheet="1" formatCells="0" formatRows="0" insertRows="0" sort="0" autoFilter="0"/>
  <autoFilter ref="A4:H7" xr:uid="{A75DC4E6-0F9D-4577-8174-EF96EE2DA6A9}">
    <filterColumn colId="2" showButton="0"/>
    <filterColumn colId="3" showButton="0"/>
    <filterColumn colId="4" showButton="0"/>
  </autoFilter>
  <mergeCells count="118">
    <mergeCell ref="C103:F103"/>
    <mergeCell ref="C104:F104"/>
    <mergeCell ref="C105:F105"/>
    <mergeCell ref="C99:F99"/>
    <mergeCell ref="C12:F12"/>
    <mergeCell ref="C13:F13"/>
    <mergeCell ref="C14:F14"/>
    <mergeCell ref="C19:F19"/>
    <mergeCell ref="C20:F20"/>
    <mergeCell ref="C21:F21"/>
    <mergeCell ref="C59:F59"/>
    <mergeCell ref="C60:F60"/>
    <mergeCell ref="C50:F50"/>
    <mergeCell ref="C51:F51"/>
    <mergeCell ref="C52:F52"/>
    <mergeCell ref="C91:F91"/>
    <mergeCell ref="C92:F92"/>
    <mergeCell ref="C43:F43"/>
    <mergeCell ref="C44:F44"/>
    <mergeCell ref="C56:F56"/>
    <mergeCell ref="C36:F36"/>
    <mergeCell ref="C37:F37"/>
    <mergeCell ref="C41:F41"/>
    <mergeCell ref="C38:F38"/>
    <mergeCell ref="C39:F39"/>
    <mergeCell ref="C40:F40"/>
    <mergeCell ref="C22:F22"/>
    <mergeCell ref="C23:F23"/>
    <mergeCell ref="A1:H1"/>
    <mergeCell ref="A2:H2"/>
    <mergeCell ref="A3:H3"/>
    <mergeCell ref="C4:F4"/>
    <mergeCell ref="C5:F5"/>
    <mergeCell ref="C6:F6"/>
    <mergeCell ref="C7:F7"/>
    <mergeCell ref="C8:F8"/>
    <mergeCell ref="C9:F9"/>
    <mergeCell ref="C10:F10"/>
    <mergeCell ref="C11:F11"/>
    <mergeCell ref="C15:F15"/>
    <mergeCell ref="C16:F16"/>
    <mergeCell ref="C17:F17"/>
    <mergeCell ref="C18:F18"/>
    <mergeCell ref="C24:F24"/>
    <mergeCell ref="C28:F28"/>
    <mergeCell ref="C25:F25"/>
    <mergeCell ref="C26:F26"/>
    <mergeCell ref="C79:F79"/>
    <mergeCell ref="C108:F108"/>
    <mergeCell ref="C109:F109"/>
    <mergeCell ref="C80:F80"/>
    <mergeCell ref="C27:F27"/>
    <mergeCell ref="C29:F29"/>
    <mergeCell ref="C30:F30"/>
    <mergeCell ref="C78:F78"/>
    <mergeCell ref="C100:F100"/>
    <mergeCell ref="C101:F101"/>
    <mergeCell ref="C102:F102"/>
    <mergeCell ref="C96:F96"/>
    <mergeCell ref="C97:F97"/>
    <mergeCell ref="C74:F74"/>
    <mergeCell ref="C75:F75"/>
    <mergeCell ref="C35:F35"/>
    <mergeCell ref="C83:F83"/>
    <mergeCell ref="C84:F84"/>
    <mergeCell ref="C85:F85"/>
    <mergeCell ref="C86:F86"/>
    <mergeCell ref="C87:F87"/>
    <mergeCell ref="C88:F88"/>
    <mergeCell ref="C89:F89"/>
    <mergeCell ref="C90:F90"/>
    <mergeCell ref="C76:F76"/>
    <mergeCell ref="C77:F77"/>
    <mergeCell ref="C49:F49"/>
    <mergeCell ref="C61:F61"/>
    <mergeCell ref="C62:F62"/>
    <mergeCell ref="C63:F63"/>
    <mergeCell ref="C67:F67"/>
    <mergeCell ref="C68:F68"/>
    <mergeCell ref="C69:F69"/>
    <mergeCell ref="C57:F57"/>
    <mergeCell ref="C58:F58"/>
    <mergeCell ref="C53:F53"/>
    <mergeCell ref="C54:F54"/>
    <mergeCell ref="C55:F55"/>
    <mergeCell ref="A114:D114"/>
    <mergeCell ref="E114:G114"/>
    <mergeCell ref="A115:D115"/>
    <mergeCell ref="E115:G115"/>
    <mergeCell ref="C112:F112"/>
    <mergeCell ref="A113:D113"/>
    <mergeCell ref="E113:G113"/>
    <mergeCell ref="C111:F111"/>
    <mergeCell ref="C110:F110"/>
    <mergeCell ref="C81:F81"/>
    <mergeCell ref="C82:F82"/>
    <mergeCell ref="C31:F31"/>
    <mergeCell ref="C32:F32"/>
    <mergeCell ref="C33:F33"/>
    <mergeCell ref="C34:F34"/>
    <mergeCell ref="C106:F106"/>
    <mergeCell ref="C107:F107"/>
    <mergeCell ref="C98:F98"/>
    <mergeCell ref="C64:F64"/>
    <mergeCell ref="C65:F65"/>
    <mergeCell ref="C93:F93"/>
    <mergeCell ref="C94:F94"/>
    <mergeCell ref="C95:F95"/>
    <mergeCell ref="C70:F70"/>
    <mergeCell ref="C71:F71"/>
    <mergeCell ref="C72:F72"/>
    <mergeCell ref="C73:F73"/>
    <mergeCell ref="C66:F66"/>
    <mergeCell ref="C42:F42"/>
    <mergeCell ref="C45:F45"/>
    <mergeCell ref="C46:F46"/>
    <mergeCell ref="C47:F47"/>
    <mergeCell ref="C48:F48"/>
  </mergeCells>
  <dataValidations count="3">
    <dataValidation type="list" allowBlank="1" showInputMessage="1" showErrorMessage="1" sqref="E140 B116:C139" xr:uid="{D681A737-7756-47B8-81C7-16785D124D43}">
      <formula1>$L$114:$L$115</formula1>
    </dataValidation>
    <dataValidation type="list" allowBlank="1" showInputMessage="1" showErrorMessage="1" sqref="E113:G115 B5:B112" xr:uid="{CEB86ED4-AAAE-43DD-AF69-4432D6C773B1}">
      <formula1>$L$118:$N$118</formula1>
    </dataValidation>
    <dataValidation type="list" allowBlank="1" showInputMessage="1" showErrorMessage="1" sqref="C5:F112" xr:uid="{99D216CC-2FD5-4EB7-BB26-6E7AECEA4A39}">
      <formula1>INDIRECT(B5)</formula1>
    </dataValidation>
  </dataValidations>
  <pageMargins left="0.7" right="0.7" top="0.75" bottom="0.75" header="0.3" footer="0.3"/>
  <pageSetup scale="76" fitToHeight="2" orientation="portrait" r:id="rId1"/>
  <rowBreaks count="1" manualBreakCount="1">
    <brk id="115" max="16383" man="1"/>
  </rowBreaks>
  <colBreaks count="1" manualBreakCount="1">
    <brk id="8" max="1048575" man="1"/>
  </col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L357"/>
  <sheetViews>
    <sheetView zoomScaleNormal="100" workbookViewId="0">
      <pane ySplit="3" topLeftCell="A4" activePane="bottomLeft" state="frozen"/>
      <selection pane="bottomLeft" activeCell="B9" sqref="B9:F9"/>
    </sheetView>
  </sheetViews>
  <sheetFormatPr defaultColWidth="8.6328125" defaultRowHeight="14.5"/>
  <cols>
    <col min="1" max="1" width="11.6328125" style="1" customWidth="1"/>
    <col min="2" max="2" width="16.453125" style="1" bestFit="1" customWidth="1"/>
    <col min="3" max="3" width="7.6328125" style="1" customWidth="1"/>
    <col min="4" max="4" width="21.6328125" style="40" customWidth="1"/>
    <col min="5" max="5" width="23.6328125" style="1" customWidth="1"/>
    <col min="6" max="6" width="24.6328125" style="1" customWidth="1"/>
    <col min="7" max="7" width="38.453125" style="1" customWidth="1"/>
    <col min="8" max="9" width="8.6328125" style="1"/>
    <col min="10" max="10" width="25.36328125" style="1" hidden="1" customWidth="1"/>
    <col min="11" max="11" width="5.36328125" style="1" hidden="1" customWidth="1"/>
    <col min="12" max="12" width="0.36328125" style="1" hidden="1" customWidth="1"/>
    <col min="13" max="14" width="8.6328125" style="1" customWidth="1"/>
    <col min="15" max="16384" width="8.6328125" style="1"/>
  </cols>
  <sheetData>
    <row r="1" spans="1:12" ht="18" customHeight="1" thickTop="1" thickBot="1">
      <c r="A1" s="452" t="s">
        <v>122</v>
      </c>
      <c r="B1" s="453"/>
      <c r="C1" s="453"/>
      <c r="D1" s="453"/>
      <c r="E1" s="453"/>
      <c r="F1" s="453"/>
      <c r="G1" s="454"/>
    </row>
    <row r="2" spans="1:12" ht="15" thickTop="1">
      <c r="A2" s="455" t="s">
        <v>123</v>
      </c>
      <c r="B2" s="456"/>
      <c r="C2" s="456"/>
      <c r="D2" s="456"/>
      <c r="E2" s="456"/>
      <c r="F2" s="456"/>
      <c r="G2" s="456"/>
    </row>
    <row r="3" spans="1:12" ht="27.65" customHeight="1">
      <c r="A3" s="27" t="s">
        <v>99</v>
      </c>
      <c r="B3" s="450" t="s">
        <v>96</v>
      </c>
      <c r="C3" s="450"/>
      <c r="D3" s="450"/>
      <c r="E3" s="450"/>
      <c r="F3" s="450"/>
      <c r="G3" s="128" t="s">
        <v>124</v>
      </c>
    </row>
    <row r="4" spans="1:12">
      <c r="A4" s="30"/>
      <c r="B4" s="451"/>
      <c r="C4" s="416"/>
      <c r="D4" s="416"/>
      <c r="E4" s="416"/>
      <c r="F4" s="416"/>
      <c r="G4" s="129"/>
    </row>
    <row r="5" spans="1:12">
      <c r="A5" s="36"/>
      <c r="B5" s="457"/>
      <c r="C5" s="458"/>
      <c r="D5" s="458"/>
      <c r="E5" s="458"/>
      <c r="F5" s="458"/>
      <c r="G5" s="129"/>
    </row>
    <row r="6" spans="1:12">
      <c r="A6" s="30"/>
      <c r="B6" s="451"/>
      <c r="C6" s="416"/>
      <c r="D6" s="416"/>
      <c r="E6" s="416"/>
      <c r="F6" s="416"/>
      <c r="G6" s="129"/>
    </row>
    <row r="7" spans="1:12">
      <c r="A7" s="36"/>
      <c r="B7" s="451"/>
      <c r="C7" s="416"/>
      <c r="D7" s="416"/>
      <c r="E7" s="416"/>
      <c r="F7" s="416"/>
      <c r="G7" s="129"/>
    </row>
    <row r="8" spans="1:12">
      <c r="A8" s="36"/>
      <c r="B8" s="451"/>
      <c r="C8" s="416"/>
      <c r="D8" s="416"/>
      <c r="E8" s="416"/>
      <c r="F8" s="416"/>
      <c r="G8" s="129"/>
    </row>
    <row r="9" spans="1:12">
      <c r="A9" s="36"/>
      <c r="B9" s="451"/>
      <c r="C9" s="416"/>
      <c r="D9" s="416"/>
      <c r="E9" s="416"/>
      <c r="F9" s="416"/>
      <c r="G9" s="129"/>
    </row>
    <row r="10" spans="1:12" s="38" customFormat="1" ht="15" thickBot="1">
      <c r="A10" s="36"/>
      <c r="B10" s="451"/>
      <c r="C10" s="416"/>
      <c r="D10" s="416"/>
      <c r="E10" s="416"/>
      <c r="F10" s="416"/>
      <c r="G10" s="129"/>
    </row>
    <row r="11" spans="1:12" ht="19.5" thickTop="1" thickBot="1">
      <c r="A11" s="460" t="s">
        <v>125</v>
      </c>
      <c r="B11" s="461"/>
      <c r="C11" s="461"/>
      <c r="D11" s="461"/>
      <c r="E11" s="461"/>
      <c r="F11" s="461"/>
      <c r="G11" s="462"/>
      <c r="J11" s="1" t="s">
        <v>107</v>
      </c>
    </row>
    <row r="12" spans="1:12" ht="15" thickTop="1">
      <c r="A12" s="463" t="s">
        <v>126</v>
      </c>
      <c r="B12" s="464"/>
      <c r="C12" s="464"/>
      <c r="D12" s="464"/>
      <c r="E12" s="464"/>
      <c r="F12" s="464"/>
      <c r="G12" s="465"/>
      <c r="J12" s="1" t="s">
        <v>127</v>
      </c>
    </row>
    <row r="13" spans="1:12" ht="15.65" customHeight="1">
      <c r="A13" s="27" t="s">
        <v>99</v>
      </c>
      <c r="B13" s="450" t="s">
        <v>100</v>
      </c>
      <c r="C13" s="450"/>
      <c r="D13" s="184" t="s">
        <v>128</v>
      </c>
      <c r="E13" s="37" t="s">
        <v>129</v>
      </c>
      <c r="F13" s="184" t="s">
        <v>130</v>
      </c>
      <c r="G13" s="130" t="s">
        <v>44</v>
      </c>
    </row>
    <row r="14" spans="1:12">
      <c r="A14" s="146"/>
      <c r="B14" s="459"/>
      <c r="C14" s="459"/>
      <c r="D14" s="185"/>
      <c r="E14" s="185"/>
      <c r="F14" s="185"/>
      <c r="G14" s="145">
        <v>0</v>
      </c>
      <c r="J14" s="37" t="s">
        <v>131</v>
      </c>
      <c r="K14" s="37" t="s">
        <v>132</v>
      </c>
      <c r="L14" s="37" t="s">
        <v>133</v>
      </c>
    </row>
    <row r="15" spans="1:12">
      <c r="A15" s="146"/>
      <c r="B15" s="459"/>
      <c r="C15" s="459"/>
      <c r="D15" s="185"/>
      <c r="E15" s="185"/>
      <c r="F15" s="185"/>
      <c r="G15" s="145">
        <v>0</v>
      </c>
      <c r="J15" s="1" t="s">
        <v>110</v>
      </c>
      <c r="K15" s="1" t="s">
        <v>111</v>
      </c>
      <c r="L15" s="1" t="s">
        <v>134</v>
      </c>
    </row>
    <row r="16" spans="1:12">
      <c r="A16" s="144"/>
      <c r="B16" s="459"/>
      <c r="C16" s="459"/>
      <c r="D16" s="185"/>
      <c r="E16" s="185"/>
      <c r="F16" s="185"/>
      <c r="G16" s="145">
        <v>0</v>
      </c>
      <c r="J16" s="1" t="s">
        <v>113</v>
      </c>
      <c r="K16" s="1" t="s">
        <v>114</v>
      </c>
      <c r="L16" s="1" t="s">
        <v>115</v>
      </c>
    </row>
    <row r="17" spans="1:12">
      <c r="A17" s="144"/>
      <c r="B17" s="459"/>
      <c r="C17" s="459"/>
      <c r="D17" s="185"/>
      <c r="E17" s="185"/>
      <c r="F17" s="185"/>
      <c r="G17" s="145">
        <v>0</v>
      </c>
      <c r="J17" s="1" t="s">
        <v>116</v>
      </c>
      <c r="L17" s="1" t="s">
        <v>117</v>
      </c>
    </row>
    <row r="18" spans="1:12">
      <c r="A18" s="146"/>
      <c r="B18" s="459"/>
      <c r="C18" s="459"/>
      <c r="D18" s="185"/>
      <c r="E18" s="185"/>
      <c r="F18" s="185"/>
      <c r="G18" s="145">
        <v>0</v>
      </c>
      <c r="L18" s="1" t="s">
        <v>118</v>
      </c>
    </row>
    <row r="19" spans="1:12">
      <c r="A19" s="146"/>
      <c r="B19" s="459"/>
      <c r="C19" s="459"/>
      <c r="D19" s="185"/>
      <c r="E19" s="185"/>
      <c r="F19" s="185"/>
      <c r="G19" s="145">
        <v>0</v>
      </c>
      <c r="L19" s="1" t="s">
        <v>119</v>
      </c>
    </row>
    <row r="20" spans="1:12">
      <c r="A20" s="146"/>
      <c r="B20" s="459"/>
      <c r="C20" s="459"/>
      <c r="D20" s="185"/>
      <c r="E20" s="185"/>
      <c r="F20" s="185"/>
      <c r="G20" s="145">
        <v>0</v>
      </c>
      <c r="L20" s="1" t="s">
        <v>120</v>
      </c>
    </row>
    <row r="21" spans="1:12">
      <c r="A21" s="146"/>
      <c r="B21" s="459"/>
      <c r="C21" s="459"/>
      <c r="D21" s="185"/>
      <c r="E21" s="185"/>
      <c r="F21" s="185"/>
      <c r="G21" s="145">
        <v>0</v>
      </c>
      <c r="L21" s="1" t="s">
        <v>135</v>
      </c>
    </row>
    <row r="22" spans="1:12">
      <c r="A22" s="146"/>
      <c r="B22" s="459"/>
      <c r="C22" s="459"/>
      <c r="D22" s="185"/>
      <c r="E22" s="185"/>
      <c r="F22" s="185"/>
      <c r="G22" s="145">
        <v>0</v>
      </c>
    </row>
    <row r="23" spans="1:12">
      <c r="A23" s="146"/>
      <c r="B23" s="459"/>
      <c r="C23" s="459"/>
      <c r="D23" s="185"/>
      <c r="E23" s="185"/>
      <c r="F23" s="185"/>
      <c r="G23" s="145">
        <v>0</v>
      </c>
    </row>
    <row r="24" spans="1:12">
      <c r="A24" s="146"/>
      <c r="B24" s="459"/>
      <c r="C24" s="459"/>
      <c r="D24" s="185"/>
      <c r="E24" s="185"/>
      <c r="F24" s="185"/>
      <c r="G24" s="145">
        <v>0</v>
      </c>
    </row>
    <row r="25" spans="1:12">
      <c r="A25" s="146"/>
      <c r="B25" s="459"/>
      <c r="C25" s="459"/>
      <c r="D25" s="185"/>
      <c r="E25" s="185"/>
      <c r="F25" s="185"/>
      <c r="G25" s="145">
        <v>0</v>
      </c>
    </row>
    <row r="26" spans="1:12">
      <c r="A26" s="146"/>
      <c r="B26" s="459"/>
      <c r="C26" s="459"/>
      <c r="D26" s="185"/>
      <c r="E26" s="185"/>
      <c r="F26" s="185"/>
      <c r="G26" s="145">
        <v>0</v>
      </c>
    </row>
    <row r="27" spans="1:12">
      <c r="A27" s="146"/>
      <c r="B27" s="459"/>
      <c r="C27" s="459"/>
      <c r="D27" s="185"/>
      <c r="E27" s="185"/>
      <c r="F27" s="185"/>
      <c r="G27" s="145">
        <v>0</v>
      </c>
    </row>
    <row r="28" spans="1:12">
      <c r="A28" s="146"/>
      <c r="B28" s="459"/>
      <c r="C28" s="459"/>
      <c r="D28" s="185"/>
      <c r="E28" s="185"/>
      <c r="F28" s="185"/>
      <c r="G28" s="145">
        <v>0</v>
      </c>
    </row>
    <row r="29" spans="1:12">
      <c r="A29" s="146"/>
      <c r="B29" s="459"/>
      <c r="C29" s="459"/>
      <c r="D29" s="185"/>
      <c r="E29" s="185"/>
      <c r="F29" s="185"/>
      <c r="G29" s="145">
        <v>0</v>
      </c>
    </row>
    <row r="30" spans="1:12">
      <c r="A30" s="146"/>
      <c r="B30" s="459"/>
      <c r="C30" s="459"/>
      <c r="D30" s="185"/>
      <c r="E30" s="185"/>
      <c r="F30" s="185"/>
      <c r="G30" s="145">
        <v>0</v>
      </c>
    </row>
    <row r="31" spans="1:12">
      <c r="A31" s="146"/>
      <c r="B31" s="459"/>
      <c r="C31" s="459"/>
      <c r="D31" s="185"/>
      <c r="E31" s="185"/>
      <c r="F31" s="185"/>
      <c r="G31" s="145">
        <v>0</v>
      </c>
    </row>
    <row r="32" spans="1:12">
      <c r="A32" s="144"/>
      <c r="B32" s="459"/>
      <c r="C32" s="459"/>
      <c r="D32" s="185"/>
      <c r="E32" s="185"/>
      <c r="F32" s="185"/>
      <c r="G32" s="145">
        <v>0</v>
      </c>
      <c r="J32" s="37"/>
    </row>
    <row r="33" spans="1:12">
      <c r="A33" s="146"/>
      <c r="B33" s="459"/>
      <c r="C33" s="459"/>
      <c r="D33" s="185"/>
      <c r="E33" s="185"/>
      <c r="F33" s="185"/>
      <c r="G33" s="145">
        <v>0</v>
      </c>
      <c r="J33" s="37" t="s">
        <v>131</v>
      </c>
      <c r="K33" s="37" t="s">
        <v>132</v>
      </c>
      <c r="L33" s="37" t="s">
        <v>133</v>
      </c>
    </row>
    <row r="34" spans="1:12">
      <c r="A34" s="146"/>
      <c r="B34" s="459"/>
      <c r="C34" s="459"/>
      <c r="D34" s="185"/>
      <c r="E34" s="185"/>
      <c r="F34" s="185"/>
      <c r="G34" s="145">
        <v>0</v>
      </c>
      <c r="J34" s="1" t="s">
        <v>110</v>
      </c>
      <c r="K34" s="1" t="s">
        <v>111</v>
      </c>
      <c r="L34" s="1" t="s">
        <v>134</v>
      </c>
    </row>
    <row r="35" spans="1:12">
      <c r="A35" s="146"/>
      <c r="B35" s="459"/>
      <c r="C35" s="459"/>
      <c r="D35" s="185"/>
      <c r="E35" s="185"/>
      <c r="F35" s="185"/>
      <c r="G35" s="145">
        <v>0</v>
      </c>
      <c r="J35" s="1" t="s">
        <v>113</v>
      </c>
      <c r="K35" s="1" t="s">
        <v>114</v>
      </c>
      <c r="L35" s="1" t="s">
        <v>115</v>
      </c>
    </row>
    <row r="36" spans="1:12">
      <c r="A36" s="146"/>
      <c r="B36" s="459"/>
      <c r="C36" s="459"/>
      <c r="D36" s="185"/>
      <c r="E36" s="185"/>
      <c r="F36" s="185"/>
      <c r="G36" s="145">
        <v>0</v>
      </c>
      <c r="J36" s="1" t="s">
        <v>116</v>
      </c>
      <c r="L36" s="1" t="s">
        <v>117</v>
      </c>
    </row>
    <row r="37" spans="1:12">
      <c r="A37" s="146"/>
      <c r="B37" s="459"/>
      <c r="C37" s="459"/>
      <c r="D37" s="185"/>
      <c r="E37" s="185"/>
      <c r="F37" s="185"/>
      <c r="G37" s="145">
        <v>0</v>
      </c>
      <c r="L37" s="1" t="s">
        <v>118</v>
      </c>
    </row>
    <row r="38" spans="1:12">
      <c r="A38" s="146"/>
      <c r="B38" s="459"/>
      <c r="C38" s="459"/>
      <c r="D38" s="185"/>
      <c r="E38" s="185"/>
      <c r="F38" s="185"/>
      <c r="G38" s="145">
        <v>0</v>
      </c>
      <c r="L38" s="1" t="s">
        <v>119</v>
      </c>
    </row>
    <row r="39" spans="1:12">
      <c r="A39" s="146"/>
      <c r="B39" s="459"/>
      <c r="C39" s="459"/>
      <c r="D39" s="185"/>
      <c r="E39" s="185"/>
      <c r="F39" s="185"/>
      <c r="G39" s="145">
        <v>0</v>
      </c>
      <c r="L39" s="1" t="s">
        <v>120</v>
      </c>
    </row>
    <row r="40" spans="1:12">
      <c r="A40" s="146"/>
      <c r="B40" s="459"/>
      <c r="C40" s="459"/>
      <c r="D40" s="185"/>
      <c r="E40" s="185"/>
      <c r="F40" s="185"/>
      <c r="G40" s="145">
        <v>0</v>
      </c>
      <c r="L40" s="1" t="s">
        <v>135</v>
      </c>
    </row>
    <row r="41" spans="1:12">
      <c r="A41" s="146"/>
      <c r="B41" s="459"/>
      <c r="C41" s="459"/>
      <c r="D41" s="185"/>
      <c r="E41" s="185"/>
      <c r="F41" s="185"/>
      <c r="G41" s="145">
        <v>0</v>
      </c>
    </row>
    <row r="42" spans="1:12">
      <c r="A42" s="146"/>
      <c r="B42" s="459"/>
      <c r="C42" s="459"/>
      <c r="D42" s="185"/>
      <c r="E42" s="185"/>
      <c r="F42" s="185"/>
      <c r="G42" s="145">
        <v>0</v>
      </c>
    </row>
    <row r="43" spans="1:12">
      <c r="A43" s="146"/>
      <c r="B43" s="459"/>
      <c r="C43" s="459"/>
      <c r="D43" s="185"/>
      <c r="E43" s="185"/>
      <c r="F43" s="185"/>
      <c r="G43" s="145">
        <v>0</v>
      </c>
    </row>
    <row r="44" spans="1:12">
      <c r="A44" s="146"/>
      <c r="B44" s="459"/>
      <c r="C44" s="459"/>
      <c r="D44" s="185"/>
      <c r="E44" s="185"/>
      <c r="F44" s="185"/>
      <c r="G44" s="145">
        <v>0</v>
      </c>
    </row>
    <row r="45" spans="1:12">
      <c r="A45" s="146"/>
      <c r="B45" s="459"/>
      <c r="C45" s="459"/>
      <c r="D45" s="185"/>
      <c r="E45" s="185"/>
      <c r="F45" s="185"/>
      <c r="G45" s="145">
        <v>0</v>
      </c>
    </row>
    <row r="46" spans="1:12">
      <c r="A46" s="146"/>
      <c r="B46" s="459"/>
      <c r="C46" s="459"/>
      <c r="D46" s="185"/>
      <c r="E46" s="185"/>
      <c r="F46" s="185"/>
      <c r="G46" s="145">
        <v>0</v>
      </c>
    </row>
    <row r="47" spans="1:12">
      <c r="A47" s="146"/>
      <c r="B47" s="459"/>
      <c r="C47" s="459"/>
      <c r="D47" s="185"/>
      <c r="E47" s="185"/>
      <c r="F47" s="185"/>
      <c r="G47" s="145">
        <v>0</v>
      </c>
    </row>
    <row r="48" spans="1:12">
      <c r="A48" s="146"/>
      <c r="B48" s="459"/>
      <c r="C48" s="459"/>
      <c r="D48" s="185"/>
      <c r="E48" s="185"/>
      <c r="F48" s="185"/>
      <c r="G48" s="145">
        <v>0</v>
      </c>
    </row>
    <row r="49" spans="1:12">
      <c r="A49" s="146"/>
      <c r="B49" s="459"/>
      <c r="C49" s="459"/>
      <c r="D49" s="185"/>
      <c r="E49" s="185"/>
      <c r="F49" s="185"/>
      <c r="G49" s="145">
        <v>0</v>
      </c>
    </row>
    <row r="50" spans="1:12">
      <c r="A50" s="146"/>
      <c r="B50" s="459"/>
      <c r="C50" s="459"/>
      <c r="D50" s="185"/>
      <c r="E50" s="185"/>
      <c r="F50" s="185"/>
      <c r="G50" s="145">
        <v>0</v>
      </c>
    </row>
    <row r="51" spans="1:12">
      <c r="A51" s="144"/>
      <c r="B51" s="459"/>
      <c r="C51" s="459"/>
      <c r="D51" s="185"/>
      <c r="E51" s="185"/>
      <c r="F51" s="185"/>
      <c r="G51" s="145">
        <v>0</v>
      </c>
    </row>
    <row r="52" spans="1:12">
      <c r="A52" s="144"/>
      <c r="B52" s="459"/>
      <c r="C52" s="459"/>
      <c r="D52" s="185"/>
      <c r="E52" s="185"/>
      <c r="F52" s="185"/>
      <c r="G52" s="145">
        <v>0</v>
      </c>
      <c r="J52" s="37"/>
    </row>
    <row r="53" spans="1:12">
      <c r="A53" s="146"/>
      <c r="B53" s="459"/>
      <c r="C53" s="459"/>
      <c r="D53" s="185"/>
      <c r="E53" s="185"/>
      <c r="F53" s="185"/>
      <c r="G53" s="145">
        <v>0</v>
      </c>
      <c r="J53" s="37" t="s">
        <v>131</v>
      </c>
      <c r="K53" s="37" t="s">
        <v>132</v>
      </c>
      <c r="L53" s="37" t="s">
        <v>133</v>
      </c>
    </row>
    <row r="54" spans="1:12">
      <c r="A54" s="146"/>
      <c r="B54" s="459"/>
      <c r="C54" s="459"/>
      <c r="D54" s="185"/>
      <c r="E54" s="185"/>
      <c r="F54" s="185"/>
      <c r="G54" s="145">
        <v>0</v>
      </c>
      <c r="J54" s="1" t="s">
        <v>110</v>
      </c>
      <c r="K54" s="1" t="s">
        <v>111</v>
      </c>
      <c r="L54" s="1" t="s">
        <v>134</v>
      </c>
    </row>
    <row r="55" spans="1:12">
      <c r="A55" s="146"/>
      <c r="B55" s="459"/>
      <c r="C55" s="459"/>
      <c r="D55" s="185"/>
      <c r="E55" s="185"/>
      <c r="F55" s="185"/>
      <c r="G55" s="145">
        <v>0</v>
      </c>
      <c r="J55" s="1" t="s">
        <v>113</v>
      </c>
      <c r="K55" s="1" t="s">
        <v>114</v>
      </c>
      <c r="L55" s="1" t="s">
        <v>115</v>
      </c>
    </row>
    <row r="56" spans="1:12">
      <c r="A56" s="146"/>
      <c r="B56" s="459"/>
      <c r="C56" s="459"/>
      <c r="D56" s="185"/>
      <c r="E56" s="185"/>
      <c r="F56" s="185"/>
      <c r="G56" s="145">
        <v>0</v>
      </c>
      <c r="J56" s="1" t="s">
        <v>116</v>
      </c>
      <c r="L56" s="1" t="s">
        <v>117</v>
      </c>
    </row>
    <row r="57" spans="1:12">
      <c r="A57" s="146"/>
      <c r="B57" s="459"/>
      <c r="C57" s="459"/>
      <c r="D57" s="185"/>
      <c r="E57" s="185"/>
      <c r="F57" s="185"/>
      <c r="G57" s="145">
        <v>0</v>
      </c>
      <c r="L57" s="1" t="s">
        <v>118</v>
      </c>
    </row>
    <row r="58" spans="1:12">
      <c r="A58" s="146"/>
      <c r="B58" s="459"/>
      <c r="C58" s="459"/>
      <c r="D58" s="185"/>
      <c r="E58" s="185"/>
      <c r="F58" s="185"/>
      <c r="G58" s="145">
        <v>0</v>
      </c>
      <c r="L58" s="1" t="s">
        <v>119</v>
      </c>
    </row>
    <row r="59" spans="1:12">
      <c r="A59" s="146"/>
      <c r="B59" s="459"/>
      <c r="C59" s="459"/>
      <c r="D59" s="185"/>
      <c r="E59" s="185"/>
      <c r="F59" s="185"/>
      <c r="G59" s="145">
        <v>0</v>
      </c>
      <c r="L59" s="1" t="s">
        <v>120</v>
      </c>
    </row>
    <row r="60" spans="1:12">
      <c r="A60" s="146"/>
      <c r="B60" s="459"/>
      <c r="C60" s="459"/>
      <c r="D60" s="185"/>
      <c r="E60" s="185"/>
      <c r="F60" s="185"/>
      <c r="G60" s="145">
        <v>0</v>
      </c>
      <c r="L60" s="1" t="s">
        <v>135</v>
      </c>
    </row>
    <row r="61" spans="1:12">
      <c r="A61" s="146"/>
      <c r="B61" s="459"/>
      <c r="C61" s="459"/>
      <c r="D61" s="185"/>
      <c r="E61" s="185"/>
      <c r="F61" s="185"/>
      <c r="G61" s="145">
        <v>0</v>
      </c>
    </row>
    <row r="62" spans="1:12">
      <c r="A62" s="146"/>
      <c r="B62" s="459"/>
      <c r="C62" s="459"/>
      <c r="D62" s="185"/>
      <c r="E62" s="185"/>
      <c r="F62" s="185"/>
      <c r="G62" s="145">
        <v>0</v>
      </c>
    </row>
    <row r="63" spans="1:12">
      <c r="A63" s="146"/>
      <c r="B63" s="459"/>
      <c r="C63" s="459"/>
      <c r="D63" s="185"/>
      <c r="E63" s="185"/>
      <c r="F63" s="185"/>
      <c r="G63" s="145">
        <v>0</v>
      </c>
    </row>
    <row r="64" spans="1:12">
      <c r="A64" s="146"/>
      <c r="B64" s="459"/>
      <c r="C64" s="459"/>
      <c r="D64" s="185"/>
      <c r="E64" s="185"/>
      <c r="F64" s="185"/>
      <c r="G64" s="145">
        <v>0</v>
      </c>
    </row>
    <row r="65" spans="1:7">
      <c r="A65" s="146"/>
      <c r="B65" s="459"/>
      <c r="C65" s="459"/>
      <c r="D65" s="185"/>
      <c r="E65" s="185"/>
      <c r="F65" s="185"/>
      <c r="G65" s="145">
        <v>0</v>
      </c>
    </row>
    <row r="66" spans="1:7">
      <c r="A66" s="146"/>
      <c r="B66" s="459"/>
      <c r="C66" s="459"/>
      <c r="D66" s="185"/>
      <c r="E66" s="185"/>
      <c r="F66" s="185"/>
      <c r="G66" s="145">
        <v>0</v>
      </c>
    </row>
    <row r="67" spans="1:7">
      <c r="A67" s="146"/>
      <c r="B67" s="459"/>
      <c r="C67" s="459"/>
      <c r="D67" s="185"/>
      <c r="E67" s="185"/>
      <c r="F67" s="185"/>
      <c r="G67" s="145">
        <v>0</v>
      </c>
    </row>
    <row r="68" spans="1:7">
      <c r="A68" s="146"/>
      <c r="B68" s="459"/>
      <c r="C68" s="459"/>
      <c r="D68" s="185"/>
      <c r="E68" s="185"/>
      <c r="F68" s="185"/>
      <c r="G68" s="145">
        <v>0</v>
      </c>
    </row>
    <row r="69" spans="1:7">
      <c r="A69" s="146"/>
      <c r="B69" s="459"/>
      <c r="C69" s="459"/>
      <c r="D69" s="185"/>
      <c r="E69" s="185"/>
      <c r="F69" s="185"/>
      <c r="G69" s="145">
        <v>0</v>
      </c>
    </row>
    <row r="70" spans="1:7">
      <c r="A70" s="146"/>
      <c r="B70" s="459"/>
      <c r="C70" s="459"/>
      <c r="D70" s="185"/>
      <c r="E70" s="185"/>
      <c r="F70" s="185"/>
      <c r="G70" s="145">
        <v>0</v>
      </c>
    </row>
    <row r="71" spans="1:7">
      <c r="A71" s="146"/>
      <c r="B71" s="459"/>
      <c r="C71" s="459"/>
      <c r="D71" s="185"/>
      <c r="E71" s="185"/>
      <c r="F71" s="185"/>
      <c r="G71" s="145">
        <v>0</v>
      </c>
    </row>
    <row r="72" spans="1:7">
      <c r="A72" s="146"/>
      <c r="B72" s="459"/>
      <c r="C72" s="459"/>
      <c r="D72" s="185"/>
      <c r="E72" s="185"/>
      <c r="F72" s="185"/>
      <c r="G72" s="145">
        <v>0</v>
      </c>
    </row>
    <row r="73" spans="1:7">
      <c r="A73" s="146"/>
      <c r="B73" s="459"/>
      <c r="C73" s="459"/>
      <c r="D73" s="185"/>
      <c r="E73" s="185"/>
      <c r="F73" s="185"/>
      <c r="G73" s="145">
        <v>0</v>
      </c>
    </row>
    <row r="74" spans="1:7">
      <c r="A74" s="146"/>
      <c r="B74" s="459"/>
      <c r="C74" s="459"/>
      <c r="D74" s="185"/>
      <c r="E74" s="185"/>
      <c r="F74" s="185"/>
      <c r="G74" s="145">
        <v>0</v>
      </c>
    </row>
    <row r="75" spans="1:7" s="38" customFormat="1" ht="0.5" customHeight="1">
      <c r="A75" s="146"/>
      <c r="B75" s="459"/>
      <c r="C75" s="459"/>
      <c r="D75" s="185"/>
      <c r="E75" s="185"/>
      <c r="F75" s="185"/>
      <c r="G75" s="145">
        <v>0</v>
      </c>
    </row>
    <row r="76" spans="1:7" ht="15" customHeight="1" thickBot="1">
      <c r="A76" s="182" t="s">
        <v>100</v>
      </c>
      <c r="B76" s="183" t="s">
        <v>136</v>
      </c>
      <c r="C76" s="469" t="s">
        <v>137</v>
      </c>
      <c r="D76" s="470"/>
      <c r="E76" s="470"/>
      <c r="F76" s="471"/>
      <c r="G76" s="131">
        <f ca="1">SUMIF(B14:C75,"Living Room",G14:G75)</f>
        <v>0</v>
      </c>
    </row>
    <row r="77" spans="1:7" ht="15" customHeight="1" thickBot="1">
      <c r="A77" s="182" t="s">
        <v>100</v>
      </c>
      <c r="B77" s="183" t="s">
        <v>136</v>
      </c>
      <c r="C77" s="133"/>
      <c r="D77" s="134"/>
      <c r="E77" s="134" t="s">
        <v>66</v>
      </c>
      <c r="F77" s="135"/>
      <c r="G77" s="131">
        <f ca="1">SUMIF(B14:C75, "Kitchen", G14:G75)</f>
        <v>0</v>
      </c>
    </row>
    <row r="78" spans="1:7" ht="15" customHeight="1" thickBot="1">
      <c r="A78" s="182" t="s">
        <v>100</v>
      </c>
      <c r="B78" s="183" t="s">
        <v>136</v>
      </c>
      <c r="C78" s="133"/>
      <c r="D78" s="134"/>
      <c r="E78" s="134" t="s">
        <v>138</v>
      </c>
      <c r="F78" s="135"/>
      <c r="G78" s="131">
        <f ca="1">SUMIF(B14:C75,"Bedroom",G14:G75)</f>
        <v>0</v>
      </c>
    </row>
    <row r="79" spans="1:7" ht="15" customHeight="1" thickBot="1">
      <c r="A79" s="182" t="s">
        <v>100</v>
      </c>
      <c r="B79" s="183" t="s">
        <v>136</v>
      </c>
      <c r="C79" s="133"/>
      <c r="D79" s="134"/>
      <c r="E79" s="134" t="s">
        <v>64</v>
      </c>
      <c r="F79" s="135"/>
      <c r="G79" s="131">
        <f ca="1">SUMIF(B14:C75,"Bathroom",G14:G75)</f>
        <v>0</v>
      </c>
    </row>
    <row r="80" spans="1:7" ht="15" customHeight="1" thickBot="1">
      <c r="A80" s="182" t="s">
        <v>100</v>
      </c>
      <c r="B80" s="183" t="s">
        <v>136</v>
      </c>
      <c r="C80" s="133"/>
      <c r="D80" s="186"/>
      <c r="E80" s="137" t="s">
        <v>139</v>
      </c>
      <c r="F80" s="135"/>
      <c r="G80" s="131">
        <f ca="1">SUMIF(B14:C75, "DEMO-Food Pantry Stock", G14:G75)</f>
        <v>0</v>
      </c>
    </row>
    <row r="81" spans="1:7" ht="15" customHeight="1" thickBot="1">
      <c r="A81" s="182" t="s">
        <v>100</v>
      </c>
      <c r="B81" s="183" t="s">
        <v>136</v>
      </c>
      <c r="C81" s="133"/>
      <c r="D81" s="134"/>
      <c r="E81" s="136" t="s">
        <v>140</v>
      </c>
      <c r="F81" s="135"/>
      <c r="G81" s="131">
        <f ca="1">SUMIF(B14:C75, "DEMO- Personal Care Items", G14:G75)</f>
        <v>0</v>
      </c>
    </row>
    <row r="82" spans="1:7" ht="15" customHeight="1" thickBot="1">
      <c r="A82" s="182" t="s">
        <v>100</v>
      </c>
      <c r="B82" s="183" t="s">
        <v>136</v>
      </c>
      <c r="C82" s="472" t="s">
        <v>141</v>
      </c>
      <c r="D82" s="473"/>
      <c r="E82" s="473"/>
      <c r="F82" s="474"/>
      <c r="G82" s="131">
        <f ca="1">SUMIF(B14:C75, "DEMO-Essential Clothing", G14:G75)</f>
        <v>0</v>
      </c>
    </row>
    <row r="83" spans="1:7" ht="16.5" thickBot="1">
      <c r="A83" s="466" t="s">
        <v>142</v>
      </c>
      <c r="B83" s="467"/>
      <c r="C83" s="467"/>
      <c r="D83" s="467"/>
      <c r="E83" s="467"/>
      <c r="F83" s="468"/>
      <c r="G83" s="132">
        <f ca="1">SUM(G80:G82)</f>
        <v>0</v>
      </c>
    </row>
    <row r="84" spans="1:7" ht="16.5" thickBot="1">
      <c r="A84" s="466" t="s">
        <v>143</v>
      </c>
      <c r="B84" s="467"/>
      <c r="C84" s="467"/>
      <c r="D84" s="467"/>
      <c r="E84" s="467"/>
      <c r="F84" s="468"/>
      <c r="G84" s="132">
        <f>SUM(G14:G75)</f>
        <v>0</v>
      </c>
    </row>
    <row r="85" spans="1:7">
      <c r="D85" s="1"/>
    </row>
    <row r="86" spans="1:7">
      <c r="D86" s="1"/>
    </row>
    <row r="87" spans="1:7">
      <c r="D87" s="1"/>
    </row>
    <row r="88" spans="1:7">
      <c r="D88" s="1"/>
    </row>
    <row r="89" spans="1:7">
      <c r="D89" s="1"/>
    </row>
    <row r="90" spans="1:7">
      <c r="D90" s="1"/>
    </row>
    <row r="91" spans="1:7">
      <c r="D91" s="1"/>
    </row>
    <row r="92" spans="1:7">
      <c r="D92" s="1"/>
    </row>
    <row r="93" spans="1:7">
      <c r="D93" s="1"/>
    </row>
    <row r="94" spans="1:7">
      <c r="D94" s="1"/>
    </row>
    <row r="95" spans="1:7">
      <c r="D95" s="1"/>
    </row>
    <row r="96" spans="1:7">
      <c r="D96" s="1"/>
    </row>
    <row r="97" spans="4:4">
      <c r="D97" s="1"/>
    </row>
    <row r="98" spans="4:4">
      <c r="D98" s="1"/>
    </row>
    <row r="99" spans="4:4">
      <c r="D99" s="1"/>
    </row>
    <row r="100" spans="4:4">
      <c r="D100" s="1"/>
    </row>
    <row r="101" spans="4:4">
      <c r="D101" s="1"/>
    </row>
    <row r="102" spans="4:4">
      <c r="D102" s="1"/>
    </row>
    <row r="103" spans="4:4">
      <c r="D103" s="1"/>
    </row>
    <row r="104" spans="4:4">
      <c r="D104" s="1"/>
    </row>
    <row r="105" spans="4:4">
      <c r="D105" s="1"/>
    </row>
    <row r="106" spans="4:4">
      <c r="D106" s="1"/>
    </row>
    <row r="107" spans="4:4">
      <c r="D107" s="1"/>
    </row>
    <row r="108" spans="4:4">
      <c r="D108" s="1"/>
    </row>
    <row r="109" spans="4:4">
      <c r="D109" s="1"/>
    </row>
    <row r="110" spans="4:4">
      <c r="D110" s="1"/>
    </row>
    <row r="111" spans="4:4">
      <c r="D111" s="1"/>
    </row>
    <row r="112" spans="4:4">
      <c r="D112" s="1"/>
    </row>
    <row r="113" spans="4:4">
      <c r="D113" s="1"/>
    </row>
    <row r="114" spans="4:4">
      <c r="D114" s="1"/>
    </row>
    <row r="115" spans="4:4">
      <c r="D115" s="1"/>
    </row>
    <row r="116" spans="4:4">
      <c r="D116" s="1"/>
    </row>
    <row r="117" spans="4:4">
      <c r="D117" s="1"/>
    </row>
    <row r="118" spans="4:4">
      <c r="D118" s="1"/>
    </row>
    <row r="119" spans="4:4">
      <c r="D119" s="1"/>
    </row>
    <row r="120" spans="4:4">
      <c r="D120" s="1"/>
    </row>
    <row r="121" spans="4:4">
      <c r="D121" s="1"/>
    </row>
    <row r="122" spans="4:4">
      <c r="D122" s="1"/>
    </row>
    <row r="123" spans="4:4">
      <c r="D123" s="1"/>
    </row>
    <row r="124" spans="4:4">
      <c r="D124" s="1"/>
    </row>
    <row r="125" spans="4:4">
      <c r="D125" s="1"/>
    </row>
    <row r="126" spans="4:4">
      <c r="D126" s="1"/>
    </row>
    <row r="127" spans="4:4">
      <c r="D127" s="1"/>
    </row>
    <row r="128" spans="4:4">
      <c r="D128" s="1"/>
    </row>
    <row r="129" spans="4:4">
      <c r="D129" s="1"/>
    </row>
    <row r="130" spans="4:4">
      <c r="D130" s="1"/>
    </row>
    <row r="131" spans="4:4">
      <c r="D131" s="1"/>
    </row>
    <row r="132" spans="4:4">
      <c r="D132" s="1"/>
    </row>
    <row r="133" spans="4:4">
      <c r="D133" s="1"/>
    </row>
    <row r="134" spans="4:4">
      <c r="D134" s="1"/>
    </row>
    <row r="135" spans="4:4">
      <c r="D135" s="1"/>
    </row>
    <row r="136" spans="4:4">
      <c r="D136" s="1"/>
    </row>
    <row r="137" spans="4:4">
      <c r="D137" s="1"/>
    </row>
    <row r="138" spans="4:4">
      <c r="D138" s="1"/>
    </row>
    <row r="139" spans="4:4">
      <c r="D139" s="1"/>
    </row>
    <row r="140" spans="4:4">
      <c r="D140" s="1"/>
    </row>
    <row r="141" spans="4:4">
      <c r="D141" s="1"/>
    </row>
    <row r="142" spans="4:4">
      <c r="D142" s="1"/>
    </row>
    <row r="143" spans="4:4">
      <c r="D143" s="1"/>
    </row>
    <row r="144" spans="4:4">
      <c r="D144" s="1"/>
    </row>
    <row r="145" spans="4:4">
      <c r="D145" s="1"/>
    </row>
    <row r="146" spans="4:4">
      <c r="D146" s="1"/>
    </row>
    <row r="147" spans="4:4">
      <c r="D147" s="1"/>
    </row>
    <row r="148" spans="4:4">
      <c r="D148" s="1"/>
    </row>
    <row r="149" spans="4:4">
      <c r="D149" s="1"/>
    </row>
    <row r="150" spans="4:4">
      <c r="D150" s="1"/>
    </row>
    <row r="151" spans="4:4">
      <c r="D151" s="1"/>
    </row>
    <row r="152" spans="4:4">
      <c r="D152" s="1"/>
    </row>
    <row r="153" spans="4:4">
      <c r="D153" s="1"/>
    </row>
    <row r="154" spans="4:4">
      <c r="D154" s="1"/>
    </row>
    <row r="155" spans="4:4">
      <c r="D155" s="1"/>
    </row>
    <row r="156" spans="4:4">
      <c r="D156" s="1"/>
    </row>
    <row r="157" spans="4:4">
      <c r="D157" s="1"/>
    </row>
    <row r="158" spans="4:4">
      <c r="D158" s="1"/>
    </row>
    <row r="159" spans="4:4">
      <c r="D159" s="1"/>
    </row>
    <row r="160" spans="4:4">
      <c r="D160" s="1"/>
    </row>
    <row r="161" spans="4:4">
      <c r="D161" s="1"/>
    </row>
    <row r="162" spans="4:4">
      <c r="D162" s="1"/>
    </row>
    <row r="163" spans="4:4">
      <c r="D163" s="1"/>
    </row>
    <row r="164" spans="4:4">
      <c r="D164" s="1"/>
    </row>
    <row r="165" spans="4:4">
      <c r="D165" s="1"/>
    </row>
    <row r="166" spans="4:4">
      <c r="D166" s="1"/>
    </row>
    <row r="167" spans="4:4">
      <c r="D167" s="1"/>
    </row>
    <row r="168" spans="4:4">
      <c r="D168" s="1"/>
    </row>
    <row r="169" spans="4:4">
      <c r="D169" s="1"/>
    </row>
    <row r="170" spans="4:4">
      <c r="D170" s="1"/>
    </row>
    <row r="171" spans="4:4">
      <c r="D171" s="1"/>
    </row>
    <row r="172" spans="4:4">
      <c r="D172" s="1"/>
    </row>
    <row r="173" spans="4:4">
      <c r="D173" s="1"/>
    </row>
    <row r="174" spans="4:4">
      <c r="D174" s="1"/>
    </row>
    <row r="175" spans="4:4">
      <c r="D175" s="1"/>
    </row>
    <row r="176" spans="4:4">
      <c r="D176" s="1"/>
    </row>
    <row r="177" spans="4:4">
      <c r="D177" s="1"/>
    </row>
    <row r="178" spans="4:4">
      <c r="D178" s="1"/>
    </row>
    <row r="179" spans="4:4">
      <c r="D179" s="1"/>
    </row>
    <row r="180" spans="4:4">
      <c r="D180" s="1"/>
    </row>
    <row r="181" spans="4:4">
      <c r="D181" s="1"/>
    </row>
    <row r="182" spans="4:4">
      <c r="D182" s="1"/>
    </row>
    <row r="183" spans="4:4">
      <c r="D183" s="1"/>
    </row>
    <row r="184" spans="4:4">
      <c r="D184" s="1"/>
    </row>
    <row r="185" spans="4:4">
      <c r="D185" s="1"/>
    </row>
    <row r="186" spans="4:4">
      <c r="D186" s="1"/>
    </row>
    <row r="187" spans="4:4">
      <c r="D187" s="1"/>
    </row>
    <row r="188" spans="4:4">
      <c r="D188" s="1"/>
    </row>
    <row r="189" spans="4:4">
      <c r="D189" s="1"/>
    </row>
    <row r="190" spans="4:4">
      <c r="D190" s="1"/>
    </row>
    <row r="191" spans="4:4">
      <c r="D191" s="1"/>
    </row>
    <row r="192" spans="4:4">
      <c r="D192" s="1"/>
    </row>
    <row r="193" spans="4:4">
      <c r="D193" s="1"/>
    </row>
    <row r="194" spans="4:4">
      <c r="D194" s="1"/>
    </row>
    <row r="195" spans="4:4">
      <c r="D195" s="1"/>
    </row>
    <row r="196" spans="4:4">
      <c r="D196" s="1"/>
    </row>
    <row r="197" spans="4:4">
      <c r="D197" s="1"/>
    </row>
    <row r="198" spans="4:4">
      <c r="D198" s="1"/>
    </row>
    <row r="199" spans="4:4">
      <c r="D199" s="1"/>
    </row>
    <row r="200" spans="4:4">
      <c r="D200" s="1"/>
    </row>
    <row r="201" spans="4:4">
      <c r="D201" s="1"/>
    </row>
    <row r="202" spans="4:4">
      <c r="D202" s="1"/>
    </row>
    <row r="203" spans="4:4">
      <c r="D203" s="1"/>
    </row>
    <row r="204" spans="4:4">
      <c r="D204" s="1"/>
    </row>
    <row r="205" spans="4:4">
      <c r="D205" s="1"/>
    </row>
    <row r="206" spans="4:4">
      <c r="D206" s="1"/>
    </row>
    <row r="207" spans="4:4">
      <c r="D207" s="1"/>
    </row>
    <row r="208" spans="4:4">
      <c r="D208" s="1"/>
    </row>
    <row r="209" spans="4:4">
      <c r="D209" s="1"/>
    </row>
    <row r="210" spans="4:4">
      <c r="D210" s="1"/>
    </row>
    <row r="211" spans="4:4">
      <c r="D211" s="1"/>
    </row>
    <row r="212" spans="4:4">
      <c r="D212" s="1"/>
    </row>
    <row r="213" spans="4:4">
      <c r="D213" s="1"/>
    </row>
    <row r="214" spans="4:4">
      <c r="D214" s="1"/>
    </row>
    <row r="215" spans="4:4">
      <c r="D215" s="1"/>
    </row>
    <row r="216" spans="4:4">
      <c r="D216" s="1"/>
    </row>
    <row r="217" spans="4:4">
      <c r="D217" s="1"/>
    </row>
    <row r="218" spans="4:4">
      <c r="D218" s="1"/>
    </row>
    <row r="219" spans="4:4">
      <c r="D219" s="1"/>
    </row>
    <row r="220" spans="4:4">
      <c r="D220" s="1"/>
    </row>
    <row r="221" spans="4:4">
      <c r="D221" s="1"/>
    </row>
    <row r="222" spans="4:4">
      <c r="D222" s="1"/>
    </row>
    <row r="223" spans="4:4">
      <c r="D223" s="1"/>
    </row>
    <row r="224" spans="4:4">
      <c r="D224" s="1"/>
    </row>
    <row r="225" spans="4:4">
      <c r="D225" s="1"/>
    </row>
    <row r="226" spans="4:4">
      <c r="D226" s="1"/>
    </row>
    <row r="227" spans="4:4">
      <c r="D227" s="1"/>
    </row>
    <row r="228" spans="4:4">
      <c r="D228" s="1"/>
    </row>
    <row r="229" spans="4:4">
      <c r="D229" s="1"/>
    </row>
    <row r="230" spans="4:4">
      <c r="D230" s="1"/>
    </row>
    <row r="231" spans="4:4">
      <c r="D231" s="1"/>
    </row>
    <row r="232" spans="4:4">
      <c r="D232" s="1"/>
    </row>
    <row r="233" spans="4:4">
      <c r="D233" s="1"/>
    </row>
    <row r="234" spans="4:4">
      <c r="D234" s="1"/>
    </row>
    <row r="235" spans="4:4">
      <c r="D235" s="1"/>
    </row>
    <row r="236" spans="4:4">
      <c r="D236" s="1"/>
    </row>
    <row r="237" spans="4:4">
      <c r="D237" s="1"/>
    </row>
    <row r="238" spans="4:4">
      <c r="D238" s="1"/>
    </row>
    <row r="239" spans="4:4">
      <c r="D239" s="1"/>
    </row>
    <row r="240" spans="4:4">
      <c r="D240" s="1"/>
    </row>
    <row r="241" spans="4:4">
      <c r="D241" s="1"/>
    </row>
    <row r="242" spans="4:4">
      <c r="D242" s="1"/>
    </row>
    <row r="243" spans="4:4">
      <c r="D243" s="1"/>
    </row>
    <row r="244" spans="4:4">
      <c r="D244" s="1"/>
    </row>
    <row r="245" spans="4:4">
      <c r="D245" s="1"/>
    </row>
    <row r="246" spans="4:4">
      <c r="D246" s="1"/>
    </row>
    <row r="247" spans="4:4">
      <c r="D247" s="1"/>
    </row>
    <row r="248" spans="4:4">
      <c r="D248" s="1"/>
    </row>
    <row r="249" spans="4:4">
      <c r="D249" s="1"/>
    </row>
    <row r="250" spans="4:4">
      <c r="D250" s="1"/>
    </row>
    <row r="251" spans="4:4">
      <c r="D251" s="1"/>
    </row>
    <row r="252" spans="4:4">
      <c r="D252" s="1"/>
    </row>
    <row r="253" spans="4:4">
      <c r="D253" s="1"/>
    </row>
    <row r="254" spans="4:4">
      <c r="D254" s="1"/>
    </row>
    <row r="255" spans="4:4">
      <c r="D255" s="1"/>
    </row>
    <row r="256" spans="4:4">
      <c r="D256" s="1"/>
    </row>
    <row r="257" spans="4:4">
      <c r="D257" s="1"/>
    </row>
    <row r="258" spans="4:4">
      <c r="D258" s="1"/>
    </row>
    <row r="259" spans="4:4">
      <c r="D259" s="1"/>
    </row>
    <row r="260" spans="4:4">
      <c r="D260" s="1"/>
    </row>
    <row r="261" spans="4:4">
      <c r="D261" s="1"/>
    </row>
    <row r="262" spans="4:4">
      <c r="D262" s="1"/>
    </row>
    <row r="263" spans="4:4">
      <c r="D263" s="1"/>
    </row>
    <row r="264" spans="4:4">
      <c r="D264" s="1"/>
    </row>
    <row r="265" spans="4:4">
      <c r="D265" s="1"/>
    </row>
    <row r="266" spans="4:4">
      <c r="D266" s="1"/>
    </row>
    <row r="267" spans="4:4">
      <c r="D267" s="1"/>
    </row>
    <row r="268" spans="4:4">
      <c r="D268" s="1"/>
    </row>
    <row r="269" spans="4:4">
      <c r="D269" s="1"/>
    </row>
    <row r="270" spans="4:4">
      <c r="D270" s="1"/>
    </row>
    <row r="271" spans="4:4">
      <c r="D271" s="1"/>
    </row>
    <row r="272" spans="4:4">
      <c r="D272" s="1"/>
    </row>
    <row r="273" spans="4:4">
      <c r="D273" s="1"/>
    </row>
    <row r="274" spans="4:4">
      <c r="D274" s="1"/>
    </row>
    <row r="275" spans="4:4">
      <c r="D275" s="1"/>
    </row>
    <row r="276" spans="4:4">
      <c r="D276" s="1"/>
    </row>
    <row r="277" spans="4:4">
      <c r="D277" s="1"/>
    </row>
    <row r="278" spans="4:4">
      <c r="D278" s="1"/>
    </row>
    <row r="279" spans="4:4">
      <c r="D279" s="1"/>
    </row>
    <row r="280" spans="4:4">
      <c r="D280" s="1"/>
    </row>
    <row r="281" spans="4:4">
      <c r="D281" s="1"/>
    </row>
    <row r="282" spans="4:4">
      <c r="D282" s="1"/>
    </row>
    <row r="283" spans="4:4">
      <c r="D283" s="1"/>
    </row>
    <row r="284" spans="4:4">
      <c r="D284" s="1"/>
    </row>
    <row r="285" spans="4:4">
      <c r="D285" s="1"/>
    </row>
    <row r="286" spans="4:4">
      <c r="D286" s="1"/>
    </row>
    <row r="287" spans="4:4">
      <c r="D287" s="1"/>
    </row>
    <row r="288" spans="4:4">
      <c r="D288" s="1"/>
    </row>
    <row r="289" spans="4:4">
      <c r="D289" s="1"/>
    </row>
    <row r="290" spans="4:4">
      <c r="D290" s="1"/>
    </row>
    <row r="291" spans="4:4">
      <c r="D291" s="1"/>
    </row>
    <row r="292" spans="4:4">
      <c r="D292" s="1"/>
    </row>
    <row r="293" spans="4:4">
      <c r="D293" s="1"/>
    </row>
    <row r="294" spans="4:4">
      <c r="D294" s="1"/>
    </row>
    <row r="295" spans="4:4">
      <c r="D295" s="1"/>
    </row>
    <row r="296" spans="4:4">
      <c r="D296" s="1"/>
    </row>
    <row r="297" spans="4:4">
      <c r="D297" s="1"/>
    </row>
    <row r="298" spans="4:4">
      <c r="D298" s="1"/>
    </row>
    <row r="299" spans="4:4">
      <c r="D299" s="1"/>
    </row>
    <row r="300" spans="4:4">
      <c r="D300" s="1"/>
    </row>
    <row r="301" spans="4:4">
      <c r="D301" s="1"/>
    </row>
    <row r="302" spans="4:4">
      <c r="D302" s="1"/>
    </row>
    <row r="303" spans="4:4">
      <c r="D303" s="1"/>
    </row>
    <row r="304" spans="4:4">
      <c r="D304" s="1"/>
    </row>
    <row r="305" spans="4:4">
      <c r="D305" s="1"/>
    </row>
    <row r="306" spans="4:4">
      <c r="D306" s="1"/>
    </row>
    <row r="307" spans="4:4">
      <c r="D307" s="1"/>
    </row>
    <row r="308" spans="4:4">
      <c r="D308" s="1"/>
    </row>
    <row r="309" spans="4:4">
      <c r="D309" s="1"/>
    </row>
    <row r="310" spans="4:4">
      <c r="D310" s="1"/>
    </row>
    <row r="311" spans="4:4">
      <c r="D311" s="1"/>
    </row>
    <row r="312" spans="4:4">
      <c r="D312" s="1"/>
    </row>
    <row r="313" spans="4:4">
      <c r="D313" s="1"/>
    </row>
    <row r="314" spans="4:4">
      <c r="D314" s="1"/>
    </row>
    <row r="315" spans="4:4">
      <c r="D315" s="1"/>
    </row>
    <row r="316" spans="4:4">
      <c r="D316" s="1"/>
    </row>
    <row r="317" spans="4:4">
      <c r="D317" s="1"/>
    </row>
    <row r="318" spans="4:4">
      <c r="D318" s="1"/>
    </row>
    <row r="319" spans="4:4">
      <c r="D319" s="1"/>
    </row>
    <row r="320" spans="4:4">
      <c r="D320" s="1"/>
    </row>
    <row r="321" spans="4:4">
      <c r="D321" s="1"/>
    </row>
    <row r="322" spans="4:4">
      <c r="D322" s="1"/>
    </row>
    <row r="323" spans="4:4">
      <c r="D323" s="1"/>
    </row>
    <row r="324" spans="4:4">
      <c r="D324" s="1"/>
    </row>
    <row r="325" spans="4:4">
      <c r="D325" s="1"/>
    </row>
    <row r="326" spans="4:4">
      <c r="D326" s="1"/>
    </row>
    <row r="327" spans="4:4">
      <c r="D327" s="1"/>
    </row>
    <row r="328" spans="4:4">
      <c r="D328" s="1"/>
    </row>
    <row r="329" spans="4:4">
      <c r="D329" s="1"/>
    </row>
    <row r="330" spans="4:4">
      <c r="D330" s="1"/>
    </row>
    <row r="331" spans="4:4">
      <c r="D331" s="1"/>
    </row>
    <row r="332" spans="4:4">
      <c r="D332" s="1"/>
    </row>
    <row r="333" spans="4:4">
      <c r="D333" s="1"/>
    </row>
    <row r="334" spans="4:4">
      <c r="D334" s="1"/>
    </row>
    <row r="335" spans="4:4">
      <c r="D335" s="1"/>
    </row>
    <row r="336" spans="4:4">
      <c r="D336" s="1"/>
    </row>
    <row r="337" spans="4:4">
      <c r="D337" s="1"/>
    </row>
    <row r="338" spans="4:4">
      <c r="D338" s="1"/>
    </row>
    <row r="339" spans="4:4">
      <c r="D339" s="1"/>
    </row>
    <row r="340" spans="4:4">
      <c r="D340" s="1"/>
    </row>
    <row r="341" spans="4:4">
      <c r="D341" s="1"/>
    </row>
    <row r="342" spans="4:4">
      <c r="D342" s="1"/>
    </row>
    <row r="343" spans="4:4">
      <c r="D343" s="1"/>
    </row>
    <row r="344" spans="4:4">
      <c r="D344" s="1"/>
    </row>
    <row r="345" spans="4:4">
      <c r="D345" s="1"/>
    </row>
    <row r="346" spans="4:4">
      <c r="D346" s="1"/>
    </row>
    <row r="347" spans="4:4">
      <c r="D347" s="1"/>
    </row>
    <row r="348" spans="4:4">
      <c r="D348" s="1"/>
    </row>
    <row r="349" spans="4:4">
      <c r="D349" s="1"/>
    </row>
    <row r="350" spans="4:4">
      <c r="D350" s="1"/>
    </row>
    <row r="351" spans="4:4">
      <c r="D351" s="1"/>
    </row>
    <row r="352" spans="4:4">
      <c r="D352" s="1"/>
    </row>
    <row r="353" spans="4:4">
      <c r="D353" s="1"/>
    </row>
    <row r="354" spans="4:4">
      <c r="D354" s="1"/>
    </row>
    <row r="355" spans="4:4">
      <c r="D355" s="1"/>
    </row>
    <row r="356" spans="4:4">
      <c r="D356" s="1"/>
    </row>
    <row r="357" spans="4:4">
      <c r="D357" s="1"/>
    </row>
  </sheetData>
  <sheetProtection algorithmName="SHA-512" hashValue="3H+IParBURAglDRl3i9n1PzNc5+fr1O0lQJGUjVHWtDhVTXW3JXt+8RXEHmcpPwzAnw7PjMh81OWC4i8SUsZxw==" saltValue="9YBvwDCYVKryDIJhOpbX6w==" spinCount="100000" sheet="1" formatCells="0" formatColumns="0" formatRows="0" insertRows="0"/>
  <protectedRanges>
    <protectedRange sqref="A10:XFD10" name="Range1"/>
  </protectedRanges>
  <mergeCells count="79">
    <mergeCell ref="B74:C74"/>
    <mergeCell ref="A84:F84"/>
    <mergeCell ref="C76:F76"/>
    <mergeCell ref="C82:F82"/>
    <mergeCell ref="B43:C43"/>
    <mergeCell ref="B44:C44"/>
    <mergeCell ref="B67:C67"/>
    <mergeCell ref="B75:C75"/>
    <mergeCell ref="B71:C71"/>
    <mergeCell ref="B56:C56"/>
    <mergeCell ref="B57:C57"/>
    <mergeCell ref="B58:C58"/>
    <mergeCell ref="B59:C59"/>
    <mergeCell ref="B60:C60"/>
    <mergeCell ref="B61:C61"/>
    <mergeCell ref="A83:F83"/>
    <mergeCell ref="B40:C40"/>
    <mergeCell ref="B41:C41"/>
    <mergeCell ref="B42:C42"/>
    <mergeCell ref="B62:C62"/>
    <mergeCell ref="B66:C66"/>
    <mergeCell ref="B63:C63"/>
    <mergeCell ref="B64:C64"/>
    <mergeCell ref="B65:C65"/>
    <mergeCell ref="B49:C49"/>
    <mergeCell ref="B50:C50"/>
    <mergeCell ref="B51:C51"/>
    <mergeCell ref="B46:C46"/>
    <mergeCell ref="B47:C47"/>
    <mergeCell ref="B45:C45"/>
    <mergeCell ref="B55:C55"/>
    <mergeCell ref="B53:C53"/>
    <mergeCell ref="A12:G12"/>
    <mergeCell ref="B54:C54"/>
    <mergeCell ref="B15:C15"/>
    <mergeCell ref="B16:C16"/>
    <mergeCell ref="B13:C13"/>
    <mergeCell ref="B52:C52"/>
    <mergeCell ref="B14:C14"/>
    <mergeCell ref="B48:C48"/>
    <mergeCell ref="B23:C23"/>
    <mergeCell ref="B37:C37"/>
    <mergeCell ref="B38:C38"/>
    <mergeCell ref="B39:C39"/>
    <mergeCell ref="B34:C34"/>
    <mergeCell ref="B35:C35"/>
    <mergeCell ref="B36:C36"/>
    <mergeCell ref="B17:C17"/>
    <mergeCell ref="B24:C24"/>
    <mergeCell ref="B26:C26"/>
    <mergeCell ref="B27:C27"/>
    <mergeCell ref="B28:C28"/>
    <mergeCell ref="B29:C29"/>
    <mergeCell ref="B32:C32"/>
    <mergeCell ref="B33:C33"/>
    <mergeCell ref="B72:C72"/>
    <mergeCell ref="B73:C73"/>
    <mergeCell ref="A11:G11"/>
    <mergeCell ref="B18:C18"/>
    <mergeCell ref="B68:C68"/>
    <mergeCell ref="B69:C69"/>
    <mergeCell ref="B70:C70"/>
    <mergeCell ref="B19:C19"/>
    <mergeCell ref="B20:C20"/>
    <mergeCell ref="B21:C21"/>
    <mergeCell ref="B22:C22"/>
    <mergeCell ref="B25:C25"/>
    <mergeCell ref="B30:C30"/>
    <mergeCell ref="B31:C31"/>
    <mergeCell ref="A1:G1"/>
    <mergeCell ref="A2:G2"/>
    <mergeCell ref="B3:F3"/>
    <mergeCell ref="B4:F4"/>
    <mergeCell ref="B5:F5"/>
    <mergeCell ref="B6:F6"/>
    <mergeCell ref="B7:F7"/>
    <mergeCell ref="B8:F8"/>
    <mergeCell ref="B9:F9"/>
    <mergeCell ref="B10:F10"/>
  </mergeCells>
  <dataValidations xWindow="228" yWindow="529" count="2">
    <dataValidation type="list" allowBlank="1" showErrorMessage="1" prompt="Bedroom, Bathroom, Living Room, Kitchen, DEMO-Food Pantry Stock, DEMO-Essential Clothing, DEMO- Personal Care Items" sqref="B75:C75" xr:uid="{2B24C840-3FD9-4CCC-B3FC-840D8268167B}">
      <formula1>"Bedroom, Bathroom, Living Room, Kitchen, DEMO-Food Pantry Stock, DEMO-Essential Clothing, DEMO- Personal Care Items"</formula1>
    </dataValidation>
    <dataValidation type="list" allowBlank="1" showInputMessage="1" showErrorMessage="1" prompt="SME, Bedroom, Bathroom, Living Room, Kitchen, DEMO-Food Pantry Stock, DEMO-Essential Clothing, DEMO- Personal Care Items" sqref="B14:C74" xr:uid="{97EDD014-5B7C-4826-ADE3-9E50BBE6756A}">
      <formula1>"Bedroom, SME,  Bathroom, Living Room, Kitchen, DEMO-Food Pantry Stock, DEMO-Essential Clothing, DEMO- Personal Care Items"</formula1>
    </dataValidation>
  </dataValidations>
  <pageMargins left="0.7" right="0.7" top="0.75" bottom="0.75" header="0.3" footer="0.3"/>
  <pageSetup scale="6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F0"/>
    <pageSetUpPr fitToPage="1"/>
  </sheetPr>
  <dimension ref="A1:D17"/>
  <sheetViews>
    <sheetView zoomScale="80" zoomScaleNormal="80" workbookViewId="0">
      <pane ySplit="1" topLeftCell="A3" activePane="bottomLeft" state="frozen"/>
      <selection pane="bottomLeft" activeCell="C4" sqref="C4"/>
    </sheetView>
  </sheetViews>
  <sheetFormatPr defaultColWidth="8.6328125" defaultRowHeight="14.5"/>
  <cols>
    <col min="1" max="2" width="58.36328125" style="1" customWidth="1"/>
    <col min="3" max="3" width="54.36328125" style="1" customWidth="1"/>
    <col min="4" max="4" width="89.90625" style="1" customWidth="1"/>
    <col min="5" max="16384" width="8.6328125" style="1"/>
  </cols>
  <sheetData>
    <row r="1" spans="1:4" ht="35.15" customHeight="1" thickTop="1" thickBot="1">
      <c r="A1" s="41" t="s">
        <v>144</v>
      </c>
      <c r="B1" s="42" t="s">
        <v>145</v>
      </c>
      <c r="C1" s="106" t="s">
        <v>146</v>
      </c>
      <c r="D1" s="107" t="s">
        <v>147</v>
      </c>
    </row>
    <row r="2" spans="1:4" s="45" customFormat="1" ht="213" customHeight="1" thickTop="1">
      <c r="A2" s="43" t="s">
        <v>148</v>
      </c>
      <c r="B2" s="44" t="s">
        <v>149</v>
      </c>
      <c r="C2" s="108" t="s">
        <v>150</v>
      </c>
      <c r="D2" s="157" t="s">
        <v>151</v>
      </c>
    </row>
    <row r="3" spans="1:4" s="45" customFormat="1" ht="51.5" customHeight="1">
      <c r="A3" s="43" t="s">
        <v>152</v>
      </c>
      <c r="B3" s="43" t="s">
        <v>153</v>
      </c>
      <c r="C3" s="108" t="s">
        <v>154</v>
      </c>
      <c r="D3" s="43"/>
    </row>
    <row r="4" spans="1:4" s="45" customFormat="1" ht="171" customHeight="1">
      <c r="A4" s="43" t="s">
        <v>155</v>
      </c>
      <c r="B4" s="43" t="s">
        <v>156</v>
      </c>
      <c r="C4" s="100" t="s">
        <v>157</v>
      </c>
      <c r="D4" s="178" t="s">
        <v>158</v>
      </c>
    </row>
    <row r="5" spans="1:4" s="45" customFormat="1" ht="35.15" customHeight="1">
      <c r="A5" s="43" t="s">
        <v>159</v>
      </c>
      <c r="B5" s="43" t="s">
        <v>160</v>
      </c>
      <c r="C5" s="43"/>
    </row>
    <row r="6" spans="1:4" s="45" customFormat="1" ht="138.65" customHeight="1">
      <c r="A6" s="43" t="s">
        <v>161</v>
      </c>
      <c r="B6" s="43" t="s">
        <v>162</v>
      </c>
      <c r="C6" s="43"/>
    </row>
    <row r="7" spans="1:4" s="45" customFormat="1" ht="70.5" customHeight="1">
      <c r="A7" s="157" t="s">
        <v>163</v>
      </c>
      <c r="B7" s="47" t="s">
        <v>164</v>
      </c>
      <c r="C7" s="43"/>
    </row>
    <row r="8" spans="1:4" s="45" customFormat="1" ht="102" customHeight="1">
      <c r="A8" s="158" t="s">
        <v>165</v>
      </c>
      <c r="B8" s="46" t="s">
        <v>166</v>
      </c>
      <c r="C8" s="43"/>
    </row>
    <row r="9" spans="1:4" s="45" customFormat="1" ht="93.75" customHeight="1">
      <c r="A9" s="101" t="s">
        <v>167</v>
      </c>
      <c r="B9" s="43" t="s">
        <v>168</v>
      </c>
      <c r="C9" s="43"/>
    </row>
    <row r="10" spans="1:4" s="100" customFormat="1" ht="45" customHeight="1">
      <c r="A10" s="100" t="s">
        <v>169</v>
      </c>
      <c r="B10" s="101" t="s">
        <v>170</v>
      </c>
      <c r="C10" s="102"/>
    </row>
    <row r="11" spans="1:4" s="45" customFormat="1" ht="35.15" customHeight="1">
      <c r="A11" s="43" t="s">
        <v>171</v>
      </c>
      <c r="B11" s="43" t="s">
        <v>172</v>
      </c>
      <c r="C11" s="43"/>
    </row>
    <row r="12" spans="1:4" s="45" customFormat="1" ht="35.15" customHeight="1">
      <c r="A12" s="109" t="s">
        <v>173</v>
      </c>
      <c r="B12" s="43" t="s">
        <v>174</v>
      </c>
      <c r="C12" s="43"/>
    </row>
    <row r="13" spans="1:4" s="45" customFormat="1" ht="35.15" customHeight="1">
      <c r="A13" s="43" t="s">
        <v>175</v>
      </c>
      <c r="B13" s="43" t="s">
        <v>176</v>
      </c>
      <c r="C13" s="43"/>
    </row>
    <row r="14" spans="1:4" s="45" customFormat="1" ht="35.15" customHeight="1">
      <c r="A14" s="45" t="s">
        <v>177</v>
      </c>
      <c r="B14" s="43" t="s">
        <v>178</v>
      </c>
      <c r="C14" s="43"/>
    </row>
    <row r="15" spans="1:4" s="45" customFormat="1" ht="142.25" customHeight="1" thickBot="1">
      <c r="A15" s="105"/>
      <c r="B15" s="105" t="s">
        <v>179</v>
      </c>
      <c r="C15" s="43"/>
    </row>
    <row r="16" spans="1:4" ht="43.5" customHeight="1" thickTop="1" thickBot="1">
      <c r="A16" s="475" t="s">
        <v>180</v>
      </c>
      <c r="B16" s="476"/>
      <c r="C16" s="477"/>
    </row>
    <row r="17" ht="15" thickTop="1"/>
  </sheetData>
  <sheetProtection algorithmName="SHA-512" hashValue="2CCN8IdsKV5qQM/Xndkxv0bhFi7WT1Ybf0Do88U/C1ywcOOhfAC8ROYWDiXxVYWOGNokc1tWFZ3M0tLx62vK7g==" saltValue="fyC32ag/poxl5jzGufeZgg==" spinCount="100000" sheet="1" objects="1" scenarios="1"/>
  <customSheetViews>
    <customSheetView guid="{0870E09C-B090-4F2B-8C0B-1EB8A9ED68F3}">
      <pageMargins left="0" right="0" top="0" bottom="0" header="0" footer="0"/>
    </customSheetView>
    <customSheetView guid="{9FDF5663-FFAB-479F-A63B-70D824EBCFFC}">
      <pageMargins left="0" right="0" top="0" bottom="0" header="0" footer="0"/>
    </customSheetView>
  </customSheetViews>
  <mergeCells count="1">
    <mergeCell ref="A16:C16"/>
  </mergeCells>
  <pageMargins left="0.25" right="0.25" top="0.75" bottom="0.75" header="0.3" footer="0.3"/>
  <pageSetup scale="3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F1D3B-8608-4501-AC37-6DD4BF6D9EED}">
  <sheetPr>
    <tabColor rgb="FF00B0F0"/>
  </sheetPr>
  <dimension ref="A1:B13"/>
  <sheetViews>
    <sheetView zoomScale="90" zoomScaleNormal="90" workbookViewId="0">
      <pane ySplit="1" topLeftCell="A2" activePane="bottomLeft" state="frozen"/>
      <selection pane="bottomLeft" activeCell="A5" sqref="A5"/>
    </sheetView>
  </sheetViews>
  <sheetFormatPr defaultColWidth="8.6328125" defaultRowHeight="21"/>
  <cols>
    <col min="1" max="1" width="75.6328125" style="121" customWidth="1"/>
    <col min="2" max="2" width="18.36328125" style="110" customWidth="1"/>
    <col min="3" max="16384" width="8.6328125" style="110"/>
  </cols>
  <sheetData>
    <row r="1" spans="1:2" ht="42" customHeight="1">
      <c r="A1" s="122" t="s">
        <v>181</v>
      </c>
      <c r="B1" s="123" t="s">
        <v>182</v>
      </c>
    </row>
    <row r="2" spans="1:2" s="113" customFormat="1" ht="35" customHeight="1">
      <c r="A2" s="111" t="s">
        <v>183</v>
      </c>
      <c r="B2" s="112">
        <v>0</v>
      </c>
    </row>
    <row r="3" spans="1:2" s="113" customFormat="1" ht="44.75" customHeight="1">
      <c r="A3" s="114" t="s">
        <v>184</v>
      </c>
      <c r="B3" s="112">
        <v>0</v>
      </c>
    </row>
    <row r="4" spans="1:2" s="113" customFormat="1" ht="152.75" customHeight="1">
      <c r="A4" s="111" t="s">
        <v>185</v>
      </c>
      <c r="B4" s="112">
        <v>0</v>
      </c>
    </row>
    <row r="5" spans="1:2" s="113" customFormat="1" ht="120.65" customHeight="1">
      <c r="A5" s="111" t="s">
        <v>186</v>
      </c>
      <c r="B5" s="112">
        <v>0</v>
      </c>
    </row>
    <row r="6" spans="1:2" s="113" customFormat="1" ht="60" customHeight="1">
      <c r="A6" s="111" t="s">
        <v>187</v>
      </c>
      <c r="B6" s="112">
        <v>0</v>
      </c>
    </row>
    <row r="7" spans="1:2" s="113" customFormat="1" ht="137.15" customHeight="1">
      <c r="A7" s="115" t="s">
        <v>188</v>
      </c>
      <c r="B7" s="112">
        <v>0</v>
      </c>
    </row>
    <row r="8" spans="1:2" s="113" customFormat="1" ht="16">
      <c r="A8" s="116"/>
      <c r="B8" s="117"/>
    </row>
    <row r="9" spans="1:2" s="113" customFormat="1" ht="27" customHeight="1">
      <c r="A9" s="118" t="s">
        <v>189</v>
      </c>
      <c r="B9" s="119">
        <f>SUM(B2:B7)</f>
        <v>0</v>
      </c>
    </row>
    <row r="10" spans="1:2" s="113" customFormat="1" ht="16"/>
    <row r="11" spans="1:2" s="113" customFormat="1" ht="16"/>
    <row r="12" spans="1:2" s="120" customFormat="1" ht="92.25" customHeight="1">
      <c r="A12" s="478" t="s">
        <v>179</v>
      </c>
      <c r="B12" s="478"/>
    </row>
    <row r="13" spans="1:2" s="113" customFormat="1" ht="16"/>
  </sheetData>
  <sheetProtection algorithmName="SHA-512" hashValue="pmPzplKACv+ixL7aWy5R/EwUaiUoTAZ4Syw1cLMJdaM8WS/U/EjV1pjtgAYFxnBiz2Yn2DxhRPnRJOcuIeE4hg==" saltValue="JSTf9iemc/Fc/VVfNnVhOA==" spinCount="100000" sheet="1" objects="1" scenarios="1"/>
  <dataConsolidate>
    <dataRefs count="2">
      <dataRef ref="B18" sheet="DEMO Additional Allowable Cost "/>
      <dataRef ref="F8:J8" sheet="TA Plan Authorization "/>
    </dataRefs>
  </dataConsolidate>
  <mergeCells count="1">
    <mergeCell ref="A12:B1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W37"/>
  <sheetViews>
    <sheetView zoomScaleNormal="100" zoomScaleSheetLayoutView="100" workbookViewId="0">
      <selection activeCell="A18" sqref="A18:J18"/>
    </sheetView>
  </sheetViews>
  <sheetFormatPr defaultColWidth="8.6328125" defaultRowHeight="14.5"/>
  <cols>
    <col min="1" max="1" width="9.6328125" style="1" customWidth="1"/>
    <col min="2" max="2" width="9.54296875" style="1" customWidth="1"/>
    <col min="3" max="3" width="5.6328125" style="1" customWidth="1"/>
    <col min="4" max="4" width="13.6328125" style="1" customWidth="1"/>
    <col min="5" max="5" width="6.36328125" style="1" customWidth="1"/>
    <col min="6" max="6" width="15.453125" style="1" customWidth="1"/>
    <col min="7" max="7" width="7.54296875" style="1" customWidth="1"/>
    <col min="8" max="8" width="11.6328125" style="1" customWidth="1"/>
    <col min="9" max="9" width="9.6328125" style="1" customWidth="1"/>
    <col min="10" max="10" width="10.6328125" style="1" customWidth="1"/>
    <col min="11" max="11" width="38.36328125" style="1" customWidth="1"/>
    <col min="12" max="16384" width="8.6328125" style="1"/>
  </cols>
  <sheetData>
    <row r="1" spans="1:23" ht="28.4" customHeight="1" thickBot="1">
      <c r="A1" s="486" t="s">
        <v>190</v>
      </c>
      <c r="B1" s="487"/>
      <c r="C1" s="487"/>
      <c r="D1" s="487"/>
      <c r="E1" s="487"/>
      <c r="F1" s="487"/>
      <c r="G1" s="487"/>
      <c r="H1" s="487"/>
      <c r="I1" s="487"/>
      <c r="J1" s="488"/>
    </row>
    <row r="2" spans="1:23" ht="74.150000000000006" customHeight="1" thickTop="1" thickBot="1">
      <c r="A2" s="489" t="s">
        <v>191</v>
      </c>
      <c r="B2" s="490"/>
      <c r="C2" s="490"/>
      <c r="D2" s="490"/>
      <c r="E2" s="490"/>
      <c r="F2" s="490"/>
      <c r="G2" s="490"/>
      <c r="H2" s="490"/>
      <c r="I2" s="490"/>
      <c r="J2" s="491"/>
      <c r="K2" s="9"/>
    </row>
    <row r="3" spans="1:23" ht="19.399999999999999" customHeight="1" thickTop="1" thickBot="1">
      <c r="A3" s="492" t="s">
        <v>192</v>
      </c>
      <c r="B3" s="493"/>
      <c r="C3" s="493"/>
      <c r="D3" s="493"/>
      <c r="E3" s="493"/>
      <c r="F3" s="493"/>
      <c r="G3" s="493"/>
      <c r="H3" s="493"/>
      <c r="I3" s="493"/>
      <c r="J3" s="494"/>
    </row>
    <row r="4" spans="1:23" ht="22.4" customHeight="1" thickBot="1">
      <c r="A4" s="495" t="s">
        <v>193</v>
      </c>
      <c r="B4" s="496"/>
      <c r="C4" s="496"/>
      <c r="D4" s="496"/>
      <c r="E4" s="496"/>
      <c r="F4" s="496"/>
      <c r="G4" s="496"/>
      <c r="H4" s="496"/>
      <c r="I4" s="496"/>
      <c r="J4" s="497"/>
      <c r="K4" s="9"/>
    </row>
    <row r="5" spans="1:23" ht="11.15" customHeight="1">
      <c r="A5" s="48"/>
      <c r="B5" s="49"/>
      <c r="C5" s="49"/>
      <c r="D5" s="49"/>
      <c r="E5" s="49"/>
      <c r="F5" s="49"/>
      <c r="G5" s="49"/>
      <c r="H5" s="49"/>
      <c r="I5" s="49"/>
      <c r="J5" s="68"/>
    </row>
    <row r="6" spans="1:23" s="50" customFormat="1" ht="14" customHeight="1">
      <c r="A6" s="86"/>
      <c r="B6" s="87" t="s">
        <v>194</v>
      </c>
      <c r="C6" s="88"/>
      <c r="D6" s="88"/>
      <c r="E6" s="89"/>
      <c r="F6" s="87" t="s">
        <v>195</v>
      </c>
      <c r="G6" s="88"/>
      <c r="H6" s="88"/>
      <c r="I6" s="90"/>
      <c r="J6" s="91" t="s">
        <v>196</v>
      </c>
    </row>
    <row r="7" spans="1:23" s="50" customFormat="1" ht="14.75" customHeight="1">
      <c r="A7" s="504" t="s">
        <v>197</v>
      </c>
      <c r="B7" s="505"/>
      <c r="C7" s="92">
        <f>Worksheet!D14</f>
        <v>0</v>
      </c>
      <c r="D7" s="93" t="s">
        <v>198</v>
      </c>
      <c r="E7" s="92">
        <f>Worksheet!D15</f>
        <v>0</v>
      </c>
      <c r="F7" s="88" t="s">
        <v>199</v>
      </c>
      <c r="G7" s="92">
        <f>Worksheet!D17</f>
        <v>0</v>
      </c>
      <c r="H7" s="92" t="s">
        <v>200</v>
      </c>
      <c r="I7" s="92">
        <f>Worksheet!D18</f>
        <v>0</v>
      </c>
      <c r="J7" s="94"/>
      <c r="K7" s="9"/>
    </row>
    <row r="8" spans="1:23" s="50" customFormat="1" ht="17.75" customHeight="1">
      <c r="A8" s="506" t="s">
        <v>201</v>
      </c>
      <c r="B8" s="507"/>
      <c r="C8" s="507"/>
      <c r="D8" s="507"/>
      <c r="E8" s="507"/>
      <c r="F8" s="508">
        <f>Worksheet!D46</f>
        <v>0</v>
      </c>
      <c r="G8" s="508"/>
      <c r="H8" s="508"/>
      <c r="I8" s="508"/>
      <c r="J8" s="509"/>
    </row>
    <row r="9" spans="1:23" ht="8.15" customHeight="1">
      <c r="A9" s="51"/>
      <c r="B9" s="69"/>
      <c r="C9" s="69"/>
      <c r="D9" s="69"/>
      <c r="E9" s="70"/>
      <c r="F9" s="69"/>
      <c r="G9" s="69"/>
      <c r="H9" s="69"/>
      <c r="I9" s="69"/>
      <c r="J9" s="71"/>
    </row>
    <row r="10" spans="1:23" ht="22.4" customHeight="1">
      <c r="A10" s="52" t="s">
        <v>202</v>
      </c>
      <c r="B10" s="53"/>
      <c r="C10" s="501"/>
      <c r="D10" s="501"/>
      <c r="E10" s="501"/>
      <c r="F10" s="501"/>
      <c r="G10" s="501"/>
      <c r="H10" s="53"/>
      <c r="I10" s="53"/>
      <c r="J10" s="72"/>
    </row>
    <row r="11" spans="1:23" ht="16.25" customHeight="1">
      <c r="A11" s="54"/>
      <c r="B11" s="73"/>
      <c r="C11" s="73"/>
      <c r="D11" s="73"/>
      <c r="E11" s="73"/>
      <c r="F11" s="73"/>
      <c r="G11" s="73"/>
      <c r="H11" s="73"/>
      <c r="I11" s="73"/>
      <c r="J11" s="74"/>
    </row>
    <row r="12" spans="1:23" ht="16.25" customHeight="1">
      <c r="A12" s="481" t="s">
        <v>203</v>
      </c>
      <c r="B12" s="482"/>
      <c r="C12" s="500"/>
      <c r="D12" s="500"/>
      <c r="E12" s="500"/>
      <c r="F12" s="500"/>
      <c r="G12" s="500"/>
      <c r="H12" s="73"/>
      <c r="I12" s="73"/>
      <c r="J12" s="74"/>
    </row>
    <row r="13" spans="1:23" ht="16.25" customHeight="1">
      <c r="A13" s="55"/>
      <c r="B13" s="37"/>
      <c r="C13" s="37"/>
      <c r="D13" s="37"/>
      <c r="E13" s="37"/>
      <c r="F13" s="37"/>
      <c r="G13" s="37"/>
      <c r="H13" s="73"/>
      <c r="I13" s="73"/>
      <c r="J13" s="74"/>
    </row>
    <row r="14" spans="1:23" ht="16.25" customHeight="1">
      <c r="A14" s="187" t="s">
        <v>204</v>
      </c>
      <c r="B14" s="73"/>
      <c r="C14" s="500"/>
      <c r="D14" s="500"/>
      <c r="E14" s="500"/>
      <c r="F14" s="500"/>
      <c r="G14" s="500"/>
      <c r="H14" s="73"/>
      <c r="I14" s="73"/>
      <c r="J14" s="74"/>
    </row>
    <row r="15" spans="1:23" ht="16.25" customHeight="1">
      <c r="A15" s="56"/>
      <c r="B15" s="75"/>
      <c r="C15" s="75"/>
      <c r="D15" s="75"/>
      <c r="E15" s="75"/>
      <c r="F15" s="75"/>
      <c r="G15" s="75"/>
      <c r="H15" s="73"/>
      <c r="I15" s="73"/>
      <c r="J15" s="74"/>
      <c r="K15" s="6"/>
      <c r="L15" s="6"/>
      <c r="M15" s="6"/>
      <c r="N15" s="6"/>
      <c r="O15" s="6"/>
      <c r="P15" s="6"/>
      <c r="Q15" s="6"/>
      <c r="R15" s="6"/>
      <c r="S15" s="6"/>
      <c r="T15" s="6"/>
      <c r="U15" s="6"/>
      <c r="V15" s="6"/>
      <c r="W15" s="6"/>
    </row>
    <row r="16" spans="1:23" ht="16.25" customHeight="1">
      <c r="A16" s="479" t="s">
        <v>205</v>
      </c>
      <c r="B16" s="480"/>
      <c r="C16" s="500"/>
      <c r="D16" s="500"/>
      <c r="E16" s="500"/>
      <c r="F16" s="500"/>
      <c r="G16" s="500"/>
      <c r="H16" s="510" t="str">
        <f>IF(Worksheet!B9="","",Worksheet!B9)</f>
        <v/>
      </c>
      <c r="I16" s="510"/>
      <c r="J16" s="511"/>
      <c r="K16" s="6"/>
      <c r="L16" s="6"/>
      <c r="M16" s="6"/>
      <c r="N16" s="6"/>
      <c r="O16" s="6"/>
      <c r="P16" s="6"/>
      <c r="Q16" s="6"/>
      <c r="R16" s="6"/>
      <c r="S16" s="6"/>
      <c r="T16" s="6"/>
      <c r="U16" s="6"/>
      <c r="V16" s="6"/>
      <c r="W16" s="6"/>
    </row>
    <row r="17" spans="1:10" ht="16.25" customHeight="1">
      <c r="A17" s="57"/>
      <c r="B17" s="58"/>
      <c r="C17" s="59"/>
      <c r="D17" s="59"/>
      <c r="E17" s="59"/>
      <c r="F17" s="59"/>
      <c r="G17" s="59"/>
      <c r="H17" s="59"/>
      <c r="I17" s="59"/>
      <c r="J17" s="76"/>
    </row>
    <row r="18" spans="1:10" ht="119.25" customHeight="1">
      <c r="A18" s="502" t="s">
        <v>206</v>
      </c>
      <c r="B18" s="502"/>
      <c r="C18" s="502"/>
      <c r="D18" s="502"/>
      <c r="E18" s="502"/>
      <c r="F18" s="502"/>
      <c r="G18" s="502"/>
      <c r="H18" s="502"/>
      <c r="I18" s="502"/>
      <c r="J18" s="503"/>
    </row>
    <row r="19" spans="1:10" ht="14.75" customHeight="1">
      <c r="A19" s="60"/>
      <c r="B19" s="155"/>
      <c r="C19" s="155"/>
      <c r="D19" s="155"/>
      <c r="E19" s="155"/>
      <c r="F19" s="155"/>
      <c r="G19" s="155"/>
      <c r="H19" s="155"/>
      <c r="I19" s="155"/>
      <c r="J19" s="77"/>
    </row>
    <row r="20" spans="1:10">
      <c r="A20" s="61"/>
      <c r="B20" s="62"/>
      <c r="C20" s="62"/>
      <c r="D20" s="62"/>
      <c r="E20" s="62"/>
      <c r="F20" s="38"/>
      <c r="G20" s="78"/>
      <c r="H20" s="63"/>
      <c r="I20" s="63"/>
      <c r="J20" s="79"/>
    </row>
    <row r="21" spans="1:10">
      <c r="A21" s="64" t="s">
        <v>207</v>
      </c>
      <c r="B21" s="38"/>
      <c r="C21" s="38"/>
      <c r="D21" s="38"/>
      <c r="E21" s="38"/>
      <c r="F21" s="38"/>
      <c r="G21" s="38"/>
      <c r="H21" s="38" t="s">
        <v>208</v>
      </c>
      <c r="I21" s="38"/>
      <c r="J21" s="80"/>
    </row>
    <row r="22" spans="1:10">
      <c r="A22" s="64"/>
      <c r="B22" s="38"/>
      <c r="C22" s="38"/>
      <c r="D22" s="38"/>
      <c r="E22" s="38"/>
      <c r="F22" s="38"/>
      <c r="G22" s="38"/>
      <c r="H22" s="38"/>
      <c r="I22" s="38"/>
      <c r="J22" s="80"/>
    </row>
    <row r="23" spans="1:10">
      <c r="A23" s="61"/>
      <c r="B23" s="62"/>
      <c r="C23" s="62"/>
      <c r="D23" s="62"/>
      <c r="E23" s="62"/>
      <c r="F23" s="38"/>
      <c r="G23" s="78"/>
      <c r="H23" s="63"/>
      <c r="I23" s="63"/>
      <c r="J23" s="79"/>
    </row>
    <row r="24" spans="1:10">
      <c r="A24" s="64" t="s">
        <v>209</v>
      </c>
      <c r="B24" s="38"/>
      <c r="C24" s="38"/>
      <c r="D24" s="38"/>
      <c r="E24" s="38"/>
      <c r="F24" s="38"/>
      <c r="G24" s="38"/>
      <c r="H24" s="38" t="s">
        <v>208</v>
      </c>
      <c r="I24" s="38"/>
      <c r="J24" s="80"/>
    </row>
    <row r="25" spans="1:10">
      <c r="A25" s="64"/>
      <c r="B25" s="38"/>
      <c r="C25" s="38"/>
      <c r="D25" s="38"/>
      <c r="E25" s="38"/>
      <c r="F25" s="38"/>
      <c r="G25" s="38"/>
      <c r="H25" s="38"/>
      <c r="I25" s="38"/>
      <c r="J25" s="80"/>
    </row>
    <row r="26" spans="1:10">
      <c r="A26" s="64"/>
      <c r="B26" s="38"/>
      <c r="C26" s="38"/>
      <c r="D26" s="38"/>
      <c r="E26" s="38"/>
      <c r="F26" s="38"/>
      <c r="G26" s="38"/>
      <c r="H26" s="38"/>
      <c r="I26" s="38"/>
      <c r="J26" s="80"/>
    </row>
    <row r="27" spans="1:10">
      <c r="A27" s="65" t="s">
        <v>210</v>
      </c>
      <c r="B27" s="66"/>
      <c r="C27" s="66"/>
      <c r="D27" s="66"/>
      <c r="E27" s="66"/>
      <c r="F27" s="38"/>
      <c r="G27" s="38"/>
      <c r="H27" s="66" t="s">
        <v>208</v>
      </c>
      <c r="I27" s="66"/>
      <c r="J27" s="81"/>
    </row>
    <row r="28" spans="1:10">
      <c r="A28" s="64"/>
      <c r="B28" s="38"/>
      <c r="C28" s="38"/>
      <c r="D28" s="38"/>
      <c r="E28" s="38"/>
      <c r="F28" s="38"/>
      <c r="G28" s="38"/>
      <c r="H28" s="38"/>
      <c r="I28" s="38"/>
      <c r="J28" s="80"/>
    </row>
    <row r="29" spans="1:10">
      <c r="A29" s="64"/>
      <c r="B29" s="38"/>
      <c r="C29" s="38"/>
      <c r="D29" s="38"/>
      <c r="E29" s="38"/>
      <c r="F29" s="38"/>
      <c r="G29" s="38"/>
      <c r="H29" s="38"/>
      <c r="I29" s="38"/>
      <c r="J29" s="80"/>
    </row>
    <row r="30" spans="1:10">
      <c r="A30" s="65" t="s">
        <v>211</v>
      </c>
      <c r="B30" s="66"/>
      <c r="C30" s="66"/>
      <c r="D30" s="66"/>
      <c r="E30" s="66"/>
      <c r="F30" s="38"/>
      <c r="G30" s="38"/>
      <c r="H30" s="66" t="s">
        <v>208</v>
      </c>
      <c r="I30" s="66"/>
      <c r="J30" s="81"/>
    </row>
    <row r="31" spans="1:10">
      <c r="A31" s="61"/>
      <c r="B31" s="62"/>
      <c r="C31" s="62"/>
      <c r="D31" s="62"/>
      <c r="E31" s="62"/>
      <c r="F31" s="62"/>
      <c r="G31" s="62"/>
      <c r="H31" s="62"/>
      <c r="I31" s="62"/>
      <c r="J31" s="79"/>
    </row>
    <row r="32" spans="1:10" ht="15" thickBot="1">
      <c r="A32" s="498" t="s">
        <v>212</v>
      </c>
      <c r="B32" s="441"/>
      <c r="C32" s="441"/>
      <c r="D32" s="441"/>
      <c r="E32" s="441"/>
      <c r="F32" s="441"/>
      <c r="G32" s="441"/>
      <c r="H32" s="441"/>
      <c r="I32" s="441"/>
      <c r="J32" s="499"/>
    </row>
    <row r="33" spans="1:10" ht="45" customHeight="1">
      <c r="A33" s="483" t="s">
        <v>213</v>
      </c>
      <c r="B33" s="484"/>
      <c r="C33" s="484"/>
      <c r="D33" s="484"/>
      <c r="E33" s="484"/>
      <c r="F33" s="484"/>
      <c r="G33" s="484"/>
      <c r="H33" s="484"/>
      <c r="I33" s="484"/>
      <c r="J33" s="485"/>
    </row>
    <row r="34" spans="1:10">
      <c r="A34" s="67"/>
      <c r="B34" s="38"/>
      <c r="C34" s="38"/>
      <c r="D34" s="38"/>
      <c r="E34" s="78"/>
      <c r="F34" s="38"/>
      <c r="G34" s="38"/>
      <c r="H34" s="38"/>
      <c r="I34" s="38"/>
      <c r="J34" s="80"/>
    </row>
    <row r="35" spans="1:10">
      <c r="A35" s="67" t="s">
        <v>214</v>
      </c>
      <c r="B35" s="62"/>
      <c r="C35" s="62"/>
      <c r="D35" s="62"/>
      <c r="E35" s="78" t="s">
        <v>99</v>
      </c>
      <c r="F35" s="62"/>
      <c r="G35" s="38" t="s">
        <v>215</v>
      </c>
      <c r="H35" s="62"/>
      <c r="I35" s="62"/>
      <c r="J35" s="80"/>
    </row>
    <row r="36" spans="1:10" ht="15" thickBot="1">
      <c r="A36" s="82"/>
      <c r="B36" s="83"/>
      <c r="C36" s="83"/>
      <c r="D36" s="83"/>
      <c r="E36" s="84"/>
      <c r="F36" s="83"/>
      <c r="G36" s="83"/>
      <c r="H36" s="83"/>
      <c r="I36" s="83"/>
      <c r="J36" s="85"/>
    </row>
    <row r="37" spans="1:10" ht="15" thickTop="1"/>
  </sheetData>
  <sheetProtection formatCells="0"/>
  <dataConsolidate>
    <dataRefs count="3">
      <dataRef ref="B18" sheet="DEMO Additional Allowable Cost "/>
      <dataRef ref="F8" sheet="TA Plan Authorization "/>
      <dataRef ref="D51" sheet="Worksheet"/>
    </dataRefs>
  </dataConsolidate>
  <mergeCells count="17">
    <mergeCell ref="H16:J16"/>
    <mergeCell ref="A16:B16"/>
    <mergeCell ref="A12:B12"/>
    <mergeCell ref="A33:J33"/>
    <mergeCell ref="A1:J1"/>
    <mergeCell ref="A2:J2"/>
    <mergeCell ref="A3:J3"/>
    <mergeCell ref="A4:J4"/>
    <mergeCell ref="A32:J32"/>
    <mergeCell ref="C16:G16"/>
    <mergeCell ref="C14:G14"/>
    <mergeCell ref="C12:G12"/>
    <mergeCell ref="C10:G10"/>
    <mergeCell ref="A18:J18"/>
    <mergeCell ref="A7:B7"/>
    <mergeCell ref="A8:E8"/>
    <mergeCell ref="F8:J8"/>
  </mergeCells>
  <hyperlinks>
    <hyperlink ref="A4" r:id="rId1" xr:uid="{00000000-0004-0000-0500-000000000000}"/>
    <hyperlink ref="A4:J4" r:id="rId2" display="Elizabeth.Sanabria@mass.gov" xr:uid="{D0FCF6D1-39D1-4042-8CAD-18710EB85531}"/>
  </hyperlinks>
  <pageMargins left="0.25" right="0.25"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16a08ac-7e03-4f5f-979c-3bffbd85bc1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E57BFBB4685F488F99CA37B05AADBE" ma:contentTypeVersion="12" ma:contentTypeDescription="Create a new document." ma:contentTypeScope="" ma:versionID="5cee2b9e07bf866f888923e4d166768d">
  <xsd:schema xmlns:xsd="http://www.w3.org/2001/XMLSchema" xmlns:xs="http://www.w3.org/2001/XMLSchema" xmlns:p="http://schemas.microsoft.com/office/2006/metadata/properties" xmlns:ns2="216a08ac-7e03-4f5f-979c-3bffbd85bc1b" xmlns:ns3="2f03ae36-b6f2-441e-9a77-c4a72761777b" targetNamespace="http://schemas.microsoft.com/office/2006/metadata/properties" ma:root="true" ma:fieldsID="e9302049e216f7e7b1a5c68471b02ced" ns2:_="" ns3:_="">
    <xsd:import namespace="216a08ac-7e03-4f5f-979c-3bffbd85bc1b"/>
    <xsd:import namespace="2f03ae36-b6f2-441e-9a77-c4a72761777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6a08ac-7e03-4f5f-979c-3bffbd85bc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f03ae36-b6f2-441e-9a77-c4a72761777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74C257-8E31-4298-9FB2-FC5233417E29}">
  <ds:schemaRefs>
    <ds:schemaRef ds:uri="http://schemas.microsoft.com/sharepoint/v3/contenttype/forms"/>
  </ds:schemaRefs>
</ds:datastoreItem>
</file>

<file path=customXml/itemProps2.xml><?xml version="1.0" encoding="utf-8"?>
<ds:datastoreItem xmlns:ds="http://schemas.openxmlformats.org/officeDocument/2006/customXml" ds:itemID="{3A8F1437-E4D0-4D0F-B0F8-81714B4F15B2}">
  <ds:schemaRefs>
    <ds:schemaRef ds:uri="http://schemas.microsoft.com/office/2006/metadata/properties"/>
    <ds:schemaRef ds:uri="http://schemas.microsoft.com/office/infopath/2007/PartnerControls"/>
    <ds:schemaRef ds:uri="216a08ac-7e03-4f5f-979c-3bffbd85bc1b"/>
  </ds:schemaRefs>
</ds:datastoreItem>
</file>

<file path=customXml/itemProps3.xml><?xml version="1.0" encoding="utf-8"?>
<ds:datastoreItem xmlns:ds="http://schemas.openxmlformats.org/officeDocument/2006/customXml" ds:itemID="{83BBFCFC-5704-49FE-99FA-751116C2F4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6a08ac-7e03-4f5f-979c-3bffbd85bc1b"/>
    <ds:schemaRef ds:uri="2f03ae36-b6f2-441e-9a77-c4a7276177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13</vt:i4>
      </vt:variant>
    </vt:vector>
  </HeadingPairs>
  <TitlesOfParts>
    <vt:vector size="21" baseType="lpstr">
      <vt:lpstr>Instructions</vt:lpstr>
      <vt:lpstr>Worksheet</vt:lpstr>
      <vt:lpstr>Additional Information</vt:lpstr>
      <vt:lpstr>Provider Staff Activity Log</vt:lpstr>
      <vt:lpstr>Modification &amp; Itemization Log</vt:lpstr>
      <vt:lpstr>Waiver Allowable Costs</vt:lpstr>
      <vt:lpstr>DEMO Additional Allowable Cost </vt:lpstr>
      <vt:lpstr>TA Plan Authorization </vt:lpstr>
      <vt:lpstr>Ceiling</vt:lpstr>
      <vt:lpstr>'Provider Staff Activity Log'!Direct_Service</vt:lpstr>
      <vt:lpstr>Direct_Service</vt:lpstr>
      <vt:lpstr>'Provider Staff Activity Log'!DirectService</vt:lpstr>
      <vt:lpstr>DirectService</vt:lpstr>
      <vt:lpstr>'Provider Staff Activity Log'!Housing</vt:lpstr>
      <vt:lpstr>Housing_Search</vt:lpstr>
      <vt:lpstr>Plan_Development</vt:lpstr>
      <vt:lpstr>'Provider Staff Activity Log'!PlanDevelopment</vt:lpstr>
      <vt:lpstr>PlanDevelopment</vt:lpstr>
      <vt:lpstr>'Provider Staff Activity Log'!Print_Area</vt:lpstr>
      <vt:lpstr>Worksheet!Print_Area</vt:lpstr>
      <vt:lpstr>'Provider Staff Activity Log'!TA_Plan_Development</vt:lpstr>
    </vt:vector>
  </TitlesOfParts>
  <Manager/>
  <Company>EOHHS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Webster, Randy (DDS)</dc:creator>
  <cp:keywords/>
  <dc:description/>
  <cp:lastModifiedBy>Medeiros, Vanessa (ELD)</cp:lastModifiedBy>
  <cp:revision/>
  <dcterms:created xsi:type="dcterms:W3CDTF">2019-09-03T17:09:40Z</dcterms:created>
  <dcterms:modified xsi:type="dcterms:W3CDTF">2026-07-31T18:24:01Z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0x01010060E57BFBB4685F488F99CA37B05AADBE</vt:lpwstr>
  </property>
  <property fmtid="{D5CDD505-2E9C-101B-9397-08002B2CF9AE}" pid="3" name="MediaServiceImageTags">
    <vt:lpwstr/>
  </property>
</Properties>
</file>